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ao cao thu chi\Nam 2020\Ky 13.20\Thang 04.2021\Bao cao thu chi ky 13.20 ngay 26.04.2021\"/>
    </mc:Choice>
  </mc:AlternateContent>
  <xr:revisionPtr revIDLastSave="0" documentId="13_ncr:1_{BA6CDF75-26A8-4E55-B4FA-3F57F066783F}" xr6:coauthVersionLast="45" xr6:coauthVersionMax="45" xr10:uidLastSave="{00000000-0000-0000-0000-000000000000}"/>
  <bookViews>
    <workbookView xWindow="-120" yWindow="-120" windowWidth="19440" windowHeight="15000" activeTab="5" xr2:uid="{4F325625-B317-41ED-AAAB-51B0660286A8}"/>
  </bookViews>
  <sheets>
    <sheet name="B1" sheetId="1" r:id="rId1"/>
    <sheet name="B2" sheetId="2" r:id="rId2"/>
    <sheet name="B3" sheetId="3" r:id="rId3"/>
    <sheet name="B4" sheetId="4" r:id="rId4"/>
    <sheet name="B5.TM" sheetId="6" r:id="rId5"/>
    <sheet name="B6" sheetId="7" r:id="rId6"/>
  </sheets>
  <definedNames>
    <definedName name="_xlnm.Print_Area" localSheetId="0">'B1'!$A$1:$P$17</definedName>
    <definedName name="_xlnm.Print_Area" localSheetId="1">'B2'!$A$1:$P$79</definedName>
    <definedName name="_xlnm.Print_Area" localSheetId="2">'B3'!$A$1:$P$15</definedName>
    <definedName name="_xlnm.Print_Area" localSheetId="4">'B5.TM'!$A$1:$P$11</definedName>
    <definedName name="_xlnm.Print_Area" localSheetId="5">'B6'!$A$1:$P$12</definedName>
    <definedName name="_xlnm.Print_Titles" localSheetId="0">'B1'!$6:$6</definedName>
    <definedName name="_xlnm.Print_Titles" localSheetId="1">'B2'!$6:$6</definedName>
    <definedName name="_xlnm.Print_Titles" localSheetId="5">'B6'!$6:$6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7" l="1"/>
  <c r="N12" i="7"/>
  <c r="M12" i="7"/>
  <c r="L12" i="7"/>
  <c r="O11" i="7"/>
  <c r="O10" i="7"/>
  <c r="O9" i="7"/>
  <c r="O8" i="7"/>
  <c r="O7" i="7"/>
  <c r="O12" i="7" s="1"/>
  <c r="M11" i="6"/>
  <c r="P10" i="6"/>
  <c r="N10" i="6"/>
  <c r="M10" i="6"/>
  <c r="L10" i="6"/>
  <c r="O9" i="6"/>
  <c r="O10" i="6" s="1"/>
  <c r="P8" i="6"/>
  <c r="P11" i="6" s="1"/>
  <c r="N8" i="6"/>
  <c r="N11" i="6" s="1"/>
  <c r="M8" i="6"/>
  <c r="L8" i="6"/>
  <c r="L11" i="6" s="1"/>
  <c r="O7" i="6"/>
  <c r="O8" i="6" s="1"/>
  <c r="O11" i="6" s="1"/>
  <c r="M18" i="4"/>
  <c r="P17" i="4"/>
  <c r="N17" i="4"/>
  <c r="M17" i="4"/>
  <c r="L17" i="4"/>
  <c r="O16" i="4"/>
  <c r="O17" i="4" s="1"/>
  <c r="P15" i="4"/>
  <c r="N15" i="4"/>
  <c r="M15" i="4"/>
  <c r="L15" i="4"/>
  <c r="O14" i="4"/>
  <c r="O15" i="4" s="1"/>
  <c r="P13" i="4"/>
  <c r="N13" i="4"/>
  <c r="M13" i="4"/>
  <c r="L13" i="4"/>
  <c r="O12" i="4"/>
  <c r="O13" i="4" s="1"/>
  <c r="P11" i="4"/>
  <c r="N11" i="4"/>
  <c r="M11" i="4"/>
  <c r="L11" i="4"/>
  <c r="O10" i="4"/>
  <c r="O11" i="4" s="1"/>
  <c r="P9" i="4"/>
  <c r="P18" i="4" s="1"/>
  <c r="N9" i="4"/>
  <c r="N18" i="4" s="1"/>
  <c r="M9" i="4"/>
  <c r="L9" i="4"/>
  <c r="L18" i="4" s="1"/>
  <c r="O8" i="4"/>
  <c r="O7" i="4"/>
  <c r="O9" i="4" s="1"/>
  <c r="P15" i="3"/>
  <c r="P12" i="3"/>
  <c r="N12" i="3"/>
  <c r="M12" i="3"/>
  <c r="L12" i="3"/>
  <c r="O11" i="3"/>
  <c r="P10" i="3"/>
  <c r="N10" i="3"/>
  <c r="N15" i="3" s="1"/>
  <c r="M10" i="3"/>
  <c r="M15" i="3" s="1"/>
  <c r="L10" i="3"/>
  <c r="L15" i="3" s="1"/>
  <c r="O9" i="3"/>
  <c r="O8" i="3"/>
  <c r="O7" i="3"/>
  <c r="M17" i="1"/>
  <c r="N17" i="1"/>
  <c r="O17" i="1"/>
  <c r="P17" i="1"/>
  <c r="L17" i="1"/>
  <c r="M16" i="1"/>
  <c r="N16" i="1"/>
  <c r="O16" i="1"/>
  <c r="P16" i="1"/>
  <c r="L16" i="1"/>
  <c r="M12" i="1"/>
  <c r="N12" i="1"/>
  <c r="O12" i="1"/>
  <c r="P12" i="1"/>
  <c r="L12" i="1"/>
  <c r="M10" i="1"/>
  <c r="N10" i="1"/>
  <c r="O10" i="1"/>
  <c r="P10" i="1"/>
  <c r="L10" i="1"/>
  <c r="O18" i="4" l="1"/>
  <c r="O10" i="3"/>
  <c r="O12" i="3"/>
  <c r="O15" i="3" l="1"/>
  <c r="M78" i="2" l="1"/>
  <c r="N78" i="2"/>
  <c r="P78" i="2"/>
  <c r="L78" i="2"/>
  <c r="M11" i="2"/>
  <c r="N11" i="2"/>
  <c r="P11" i="2"/>
  <c r="L11" i="2"/>
  <c r="M9" i="2"/>
  <c r="M79" i="2" s="1"/>
  <c r="N9" i="2"/>
  <c r="N79" i="2" s="1"/>
  <c r="P9" i="2"/>
  <c r="P79" i="2" s="1"/>
  <c r="L9" i="2"/>
  <c r="L79" i="2" s="1"/>
  <c r="O77" i="2"/>
  <c r="O10" i="2"/>
  <c r="O11" i="2" s="1"/>
  <c r="O76" i="2"/>
  <c r="O75" i="2"/>
  <c r="O74" i="2"/>
  <c r="O8" i="2"/>
  <c r="O73" i="2"/>
  <c r="O72" i="2"/>
  <c r="O71" i="2"/>
  <c r="O70" i="2"/>
  <c r="O7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5" i="1"/>
  <c r="O14" i="1"/>
  <c r="O13" i="1"/>
  <c r="O9" i="1"/>
  <c r="O11" i="1"/>
  <c r="O8" i="1"/>
  <c r="O7" i="1"/>
  <c r="O9" i="2" l="1"/>
  <c r="O78" i="2"/>
  <c r="O79" i="2" s="1"/>
</calcChain>
</file>

<file path=xl/sharedStrings.xml><?xml version="1.0" encoding="utf-8"?>
<sst xmlns="http://schemas.openxmlformats.org/spreadsheetml/2006/main" count="1162" uniqueCount="158">
  <si>
    <t>TKTN</t>
  </si>
  <si>
    <t>TM</t>
  </si>
  <si>
    <t>Cấp NS</t>
  </si>
  <si>
    <t>Mã QHNS</t>
  </si>
  <si>
    <t>Mã ĐB</t>
  </si>
  <si>
    <t>C</t>
  </si>
  <si>
    <t>K</t>
  </si>
  <si>
    <t>CTMT</t>
  </si>
  <si>
    <t>SHKB</t>
  </si>
  <si>
    <t>NV</t>
  </si>
  <si>
    <t>Mã DP</t>
  </si>
  <si>
    <t>Dư đầu</t>
  </si>
  <si>
    <t>Nợ PS</t>
  </si>
  <si>
    <t>Có PS</t>
  </si>
  <si>
    <t>Phát sinh</t>
  </si>
  <si>
    <t>Dư cuối</t>
  </si>
  <si>
    <t>8311</t>
  </si>
  <si>
    <t>7304</t>
  </si>
  <si>
    <t>2</t>
  </si>
  <si>
    <t>2999703</t>
  </si>
  <si>
    <t>72</t>
  </si>
  <si>
    <t>560</t>
  </si>
  <si>
    <t>432</t>
  </si>
  <si>
    <t>00000</t>
  </si>
  <si>
    <t>1911</t>
  </si>
  <si>
    <t>00</t>
  </si>
  <si>
    <t>000</t>
  </si>
  <si>
    <t>100</t>
  </si>
  <si>
    <t>8123</t>
  </si>
  <si>
    <t>7049</t>
  </si>
  <si>
    <t>3</t>
  </si>
  <si>
    <t>1028325</t>
  </si>
  <si>
    <t>707</t>
  </si>
  <si>
    <t>626</t>
  </si>
  <si>
    <t>428</t>
  </si>
  <si>
    <t>1915</t>
  </si>
  <si>
    <t>12</t>
  </si>
  <si>
    <t>300</t>
  </si>
  <si>
    <t>200</t>
  </si>
  <si>
    <t>6505</t>
  </si>
  <si>
    <t>4</t>
  </si>
  <si>
    <t>1030865</t>
  </si>
  <si>
    <t>25678</t>
  </si>
  <si>
    <t>800</t>
  </si>
  <si>
    <t>341</t>
  </si>
  <si>
    <t>1917</t>
  </si>
  <si>
    <t>400</t>
  </si>
  <si>
    <t>011</t>
  </si>
  <si>
    <t>041</t>
  </si>
  <si>
    <t>9301</t>
  </si>
  <si>
    <t>9449</t>
  </si>
  <si>
    <t>705</t>
  </si>
  <si>
    <t>1912</t>
  </si>
  <si>
    <t>710</t>
  </si>
  <si>
    <t>706</t>
  </si>
  <si>
    <t>1913</t>
  </si>
  <si>
    <t>712</t>
  </si>
  <si>
    <t>1918</t>
  </si>
  <si>
    <t>799</t>
  </si>
  <si>
    <t>292</t>
  </si>
  <si>
    <t>1086903</t>
  </si>
  <si>
    <t>709</t>
  </si>
  <si>
    <t>312</t>
  </si>
  <si>
    <t>760</t>
  </si>
  <si>
    <t>311</t>
  </si>
  <si>
    <t>351</t>
  </si>
  <si>
    <t>1531</t>
  </si>
  <si>
    <t>0051</t>
  </si>
  <si>
    <t>0065</t>
  </si>
  <si>
    <t>1030374</t>
  </si>
  <si>
    <t>1030375</t>
  </si>
  <si>
    <t>1030381</t>
  </si>
  <si>
    <t>25675</t>
  </si>
  <si>
    <t>9351</t>
  </si>
  <si>
    <t>9402</t>
  </si>
  <si>
    <t>9251</t>
  </si>
  <si>
    <t>44</t>
  </si>
  <si>
    <t>204</t>
  </si>
  <si>
    <t>9401</t>
  </si>
  <si>
    <t>7846443</t>
  </si>
  <si>
    <t>272</t>
  </si>
  <si>
    <t>7660709</t>
  </si>
  <si>
    <t>7788086</t>
  </si>
  <si>
    <t>7777100</t>
  </si>
  <si>
    <t>7777101</t>
  </si>
  <si>
    <t>7781011</t>
  </si>
  <si>
    <t>7785436</t>
  </si>
  <si>
    <t>7785437</t>
  </si>
  <si>
    <t>7786376</t>
  </si>
  <si>
    <t>25729</t>
  </si>
  <si>
    <t>1130099</t>
  </si>
  <si>
    <t>8211</t>
  </si>
  <si>
    <t>2999710</t>
  </si>
  <si>
    <t>2999712</t>
  </si>
  <si>
    <t>2999705</t>
  </si>
  <si>
    <t>2999706</t>
  </si>
  <si>
    <t>00010</t>
  </si>
  <si>
    <t>00390</t>
  </si>
  <si>
    <t>2999707</t>
  </si>
  <si>
    <t>8411</t>
  </si>
  <si>
    <t>434</t>
  </si>
  <si>
    <t>414</t>
  </si>
  <si>
    <t>9203</t>
  </si>
  <si>
    <t>7721119</t>
  </si>
  <si>
    <t>7721117</t>
  </si>
  <si>
    <t>7721143</t>
  </si>
  <si>
    <t>7721139</t>
  </si>
  <si>
    <t>7721112</t>
  </si>
  <si>
    <t>7721141</t>
  </si>
  <si>
    <t>7721114</t>
  </si>
  <si>
    <t>7721120</t>
  </si>
  <si>
    <t>7715969</t>
  </si>
  <si>
    <t>7721111</t>
  </si>
  <si>
    <t>8754</t>
  </si>
  <si>
    <t>7721137</t>
  </si>
  <si>
    <t>7721124</t>
  </si>
  <si>
    <t>7721142</t>
  </si>
  <si>
    <t>7721138</t>
  </si>
  <si>
    <t>7721113</t>
  </si>
  <si>
    <t>7721140</t>
  </si>
  <si>
    <t>0961</t>
  </si>
  <si>
    <t>7721118</t>
  </si>
  <si>
    <t>7721122</t>
  </si>
  <si>
    <t>7721116</t>
  </si>
  <si>
    <t>1054232</t>
  </si>
  <si>
    <t>2997972</t>
  </si>
  <si>
    <t>Huyện Tân Biên</t>
  </si>
  <si>
    <t>Huyện Dương Minh Châu</t>
  </si>
  <si>
    <t>Huyện Gò Dầu</t>
  </si>
  <si>
    <t>Biểu số 02</t>
  </si>
  <si>
    <t>SỐ LIỆU CHI NĂM 2020 CHƯA ĐIỀU CHỈNH MÃ DỰ PHÒNG 204</t>
  </si>
  <si>
    <t>Đơn vị: đồng.</t>
  </si>
  <si>
    <t>TỔNG CỘNG:</t>
  </si>
  <si>
    <t>Biểu số 01</t>
  </si>
  <si>
    <t>SỐ LIỆU CHI NĂM 2020 HẠCH TOÁN SAI MÃ ĐỊA BÀN, HẠCH TOÁN SỐ DƯ ÂM</t>
  </si>
  <si>
    <t>Thành phố Tây Ninh</t>
  </si>
  <si>
    <t>(Số liệu Tabmis kỳ 13-20 ngày 26/4/2021)</t>
  </si>
  <si>
    <t>Biểu số 03</t>
  </si>
  <si>
    <t>SỐ LIỆU TẠM ỨNG NĂM 2020 CHƯA TẤT TOÁN</t>
  </si>
  <si>
    <t>Tạm ứng NS cấp huyện</t>
  </si>
  <si>
    <t>Tạm ứng NS cấp xã</t>
  </si>
  <si>
    <t>7111</t>
  </si>
  <si>
    <t>558</t>
  </si>
  <si>
    <t>1701</t>
  </si>
  <si>
    <t>4931</t>
  </si>
  <si>
    <t>7311</t>
  </si>
  <si>
    <t>4702</t>
  </si>
  <si>
    <t>Biểu số 04</t>
  </si>
  <si>
    <t>SỐ LIỆU THU NĂM 2020 HẠCH TOÁN MÃ ĐỊA BÀN CHƯA ĐÚNG</t>
  </si>
  <si>
    <t>Thu NSNN chưa xác định được địa bàn</t>
  </si>
  <si>
    <t>Huyện Tân Châu</t>
  </si>
  <si>
    <t>Thị xã Trảng Bàng</t>
  </si>
  <si>
    <t>Biểu số 05</t>
  </si>
  <si>
    <t>SỐ LIỆU CHI NĂM 2020 HẠCH TOÁN SAI TIỂU MỤC CHI</t>
  </si>
  <si>
    <t>Thị xã Hòa Thành</t>
  </si>
  <si>
    <t>TỔNG CỘNG</t>
  </si>
  <si>
    <t>Biểu số 06</t>
  </si>
  <si>
    <t>SỐ LIỆU CHI NĂM 2020 HẠCH TOÁN SAI MÃ ĐỊA BÀN, CHƯA HẠCH TOÁN MÃ DỰ PHÒNG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</si>
</sst>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u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0"/>
      <color rgb="FFFF0000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3" fontId="2" fillId="0" borderId="0" xfId="0" applyNumberFormat="1" applyFont="1"/>
    <xf numFmtId="0" fontId="2" fillId="0" borderId="0" xfId="0" applyFont="1"/>
    <xf numFmtId="3" fontId="3" fillId="0" borderId="0" xfId="0" applyNumberFormat="1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/>
    <xf numFmtId="3" fontId="2" fillId="0" borderId="2" xfId="0" applyNumberFormat="1" applyFont="1" applyBorder="1"/>
    <xf numFmtId="49" fontId="2" fillId="0" borderId="3" xfId="0" applyNumberFormat="1" applyFont="1" applyBorder="1"/>
    <xf numFmtId="3" fontId="2" fillId="0" borderId="3" xfId="0" applyNumberFormat="1" applyFont="1" applyBorder="1"/>
    <xf numFmtId="0" fontId="2" fillId="0" borderId="4" xfId="0" applyFont="1" applyBorder="1"/>
    <xf numFmtId="3" fontId="3" fillId="0" borderId="4" xfId="0" applyNumberFormat="1" applyFont="1" applyBorder="1"/>
    <xf numFmtId="0" fontId="3" fillId="0" borderId="4" xfId="0" applyFont="1" applyBorder="1" applyAlignment="1">
      <alignment horizontal="right"/>
    </xf>
    <xf numFmtId="0" fontId="1" fillId="0" borderId="0" xfId="0" applyFont="1"/>
    <xf numFmtId="49" fontId="2" fillId="2" borderId="2" xfId="0" applyNumberFormat="1" applyFont="1" applyFill="1" applyBorder="1"/>
    <xf numFmtId="3" fontId="2" fillId="2" borderId="2" xfId="0" applyNumberFormat="1" applyFont="1" applyFill="1" applyBorder="1"/>
    <xf numFmtId="49" fontId="2" fillId="2" borderId="3" xfId="0" applyNumberFormat="1" applyFont="1" applyFill="1" applyBorder="1"/>
    <xf numFmtId="3" fontId="2" fillId="2" borderId="3" xfId="0" applyNumberFormat="1" applyFont="1" applyFill="1" applyBorder="1"/>
    <xf numFmtId="49" fontId="1" fillId="0" borderId="3" xfId="0" applyNumberFormat="1" applyFont="1" applyBorder="1"/>
    <xf numFmtId="3" fontId="1" fillId="0" borderId="3" xfId="0" applyNumberFormat="1" applyFont="1" applyBorder="1"/>
    <xf numFmtId="0" fontId="5" fillId="0" borderId="0" xfId="0" applyFont="1" applyAlignment="1">
      <alignment horizontal="center" vertical="center" wrapText="1"/>
    </xf>
    <xf numFmtId="3" fontId="1" fillId="0" borderId="4" xfId="0" applyNumberFormat="1" applyFont="1" applyBorder="1"/>
    <xf numFmtId="0" fontId="2" fillId="0" borderId="0" xfId="0" applyFont="1" applyFill="1"/>
    <xf numFmtId="3" fontId="2" fillId="0" borderId="0" xfId="0" applyNumberFormat="1" applyFont="1" applyFill="1"/>
    <xf numFmtId="3" fontId="3" fillId="0" borderId="0" xfId="0" applyNumberFormat="1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" fontId="6" fillId="0" borderId="0" xfId="0" applyNumberFormat="1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2" fillId="0" borderId="2" xfId="0" applyNumberFormat="1" applyFont="1" applyFill="1" applyBorder="1"/>
    <xf numFmtId="3" fontId="2" fillId="0" borderId="2" xfId="0" applyNumberFormat="1" applyFont="1" applyFill="1" applyBorder="1"/>
    <xf numFmtId="49" fontId="2" fillId="0" borderId="3" xfId="0" applyNumberFormat="1" applyFont="1" applyFill="1" applyBorder="1"/>
    <xf numFmtId="3" fontId="2" fillId="0" borderId="3" xfId="0" applyNumberFormat="1" applyFont="1" applyFill="1" applyBorder="1"/>
    <xf numFmtId="49" fontId="1" fillId="0" borderId="3" xfId="0" applyNumberFormat="1" applyFont="1" applyFill="1" applyBorder="1"/>
    <xf numFmtId="3" fontId="1" fillId="0" borderId="3" xfId="0" applyNumberFormat="1" applyFont="1" applyFill="1" applyBorder="1"/>
    <xf numFmtId="0" fontId="1" fillId="0" borderId="0" xfId="0" applyFont="1" applyFill="1"/>
    <xf numFmtId="0" fontId="1" fillId="0" borderId="3" xfId="0" applyFont="1" applyFill="1" applyBorder="1"/>
    <xf numFmtId="0" fontId="2" fillId="0" borderId="4" xfId="0" applyFont="1" applyFill="1" applyBorder="1"/>
    <xf numFmtId="0" fontId="3" fillId="0" borderId="4" xfId="0" applyFont="1" applyFill="1" applyBorder="1" applyAlignment="1">
      <alignment horizontal="right"/>
    </xf>
    <xf numFmtId="3" fontId="3" fillId="0" borderId="4" xfId="0" applyNumberFormat="1" applyFont="1" applyFill="1" applyBorder="1"/>
    <xf numFmtId="0" fontId="2" fillId="0" borderId="3" xfId="0" applyFont="1" applyFill="1" applyBorder="1"/>
    <xf numFmtId="0" fontId="7" fillId="0" borderId="4" xfId="0" applyFont="1" applyFill="1" applyBorder="1"/>
    <xf numFmtId="0" fontId="7" fillId="0" borderId="4" xfId="0" applyFont="1" applyFill="1" applyBorder="1" applyAlignment="1">
      <alignment horizontal="right"/>
    </xf>
    <xf numFmtId="3" fontId="7" fillId="0" borderId="4" xfId="0" applyNumberFormat="1" applyFont="1" applyFill="1" applyBorder="1"/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5BA13-B1ED-4081-A9CB-9AB97310D6DF}">
  <dimension ref="A1:S17"/>
  <sheetViews>
    <sheetView zoomScaleNormal="100" workbookViewId="0">
      <selection sqref="A1:P17"/>
    </sheetView>
  </sheetViews>
  <sheetFormatPr defaultRowHeight="15" x14ac:dyDescent="0.25"/>
  <cols>
    <col min="1" max="1" width="5.5703125" style="26" bestFit="1" customWidth="1"/>
    <col min="2" max="2" width="5" style="26" bestFit="1" customWidth="1"/>
    <col min="3" max="3" width="7.140625" style="26" bestFit="1" customWidth="1"/>
    <col min="4" max="4" width="9.42578125" style="26" bestFit="1" customWidth="1"/>
    <col min="5" max="5" width="6.85546875" style="26" bestFit="1" customWidth="1"/>
    <col min="6" max="7" width="4" style="26" bestFit="1" customWidth="1"/>
    <col min="8" max="8" width="6" style="26" bestFit="1" customWidth="1"/>
    <col min="9" max="9" width="5.5703125" style="26" bestFit="1" customWidth="1"/>
    <col min="10" max="10" width="3.7109375" style="26" bestFit="1" customWidth="1"/>
    <col min="11" max="11" width="6.7109375" style="26" bestFit="1" customWidth="1"/>
    <col min="12" max="12" width="17.28515625" style="27" bestFit="1" customWidth="1"/>
    <col min="13" max="14" width="17.5703125" style="27" hidden="1" customWidth="1"/>
    <col min="15" max="16" width="17.28515625" style="27" bestFit="1" customWidth="1"/>
    <col min="17" max="16384" width="9.140625" style="26"/>
  </cols>
  <sheetData>
    <row r="1" spans="1:16" x14ac:dyDescent="0.25">
      <c r="P1" s="28" t="s">
        <v>133</v>
      </c>
    </row>
    <row r="2" spans="1:16" ht="18.75" x14ac:dyDescent="0.3">
      <c r="A2" s="29" t="s">
        <v>134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x14ac:dyDescent="0.25">
      <c r="A3" s="30" t="s">
        <v>136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5" spans="1:16" x14ac:dyDescent="0.25">
      <c r="P5" s="31" t="s">
        <v>131</v>
      </c>
    </row>
    <row r="6" spans="1:16" s="34" customFormat="1" ht="12.75" x14ac:dyDescent="0.25">
      <c r="A6" s="32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2" t="s">
        <v>7</v>
      </c>
      <c r="I6" s="32" t="s">
        <v>8</v>
      </c>
      <c r="J6" s="32" t="s">
        <v>9</v>
      </c>
      <c r="K6" s="32" t="s">
        <v>10</v>
      </c>
      <c r="L6" s="33" t="s">
        <v>11</v>
      </c>
      <c r="M6" s="33" t="s">
        <v>12</v>
      </c>
      <c r="N6" s="33" t="s">
        <v>13</v>
      </c>
      <c r="O6" s="33" t="s">
        <v>14</v>
      </c>
      <c r="P6" s="33" t="s">
        <v>15</v>
      </c>
    </row>
    <row r="7" spans="1:16" x14ac:dyDescent="0.25">
      <c r="A7" s="35" t="s">
        <v>16</v>
      </c>
      <c r="B7" s="35" t="s">
        <v>17</v>
      </c>
      <c r="C7" s="35" t="s">
        <v>18</v>
      </c>
      <c r="D7" s="35" t="s">
        <v>19</v>
      </c>
      <c r="E7" s="18" t="s">
        <v>20</v>
      </c>
      <c r="F7" s="35" t="s">
        <v>21</v>
      </c>
      <c r="G7" s="35" t="s">
        <v>22</v>
      </c>
      <c r="H7" s="35" t="s">
        <v>23</v>
      </c>
      <c r="I7" s="35" t="s">
        <v>24</v>
      </c>
      <c r="J7" s="35" t="s">
        <v>25</v>
      </c>
      <c r="K7" s="35" t="s">
        <v>26</v>
      </c>
      <c r="L7" s="36">
        <v>0</v>
      </c>
      <c r="M7" s="36">
        <v>0</v>
      </c>
      <c r="N7" s="36">
        <v>1882674800</v>
      </c>
      <c r="O7" s="36">
        <f>M7-N7</f>
        <v>-1882674800</v>
      </c>
      <c r="P7" s="19">
        <v>-1882674800</v>
      </c>
    </row>
    <row r="8" spans="1:16" x14ac:dyDescent="0.25">
      <c r="A8" s="37" t="s">
        <v>16</v>
      </c>
      <c r="B8" s="37" t="s">
        <v>17</v>
      </c>
      <c r="C8" s="37" t="s">
        <v>18</v>
      </c>
      <c r="D8" s="37" t="s">
        <v>19</v>
      </c>
      <c r="E8" s="20" t="s">
        <v>20</v>
      </c>
      <c r="F8" s="37" t="s">
        <v>21</v>
      </c>
      <c r="G8" s="37" t="s">
        <v>22</v>
      </c>
      <c r="H8" s="37" t="s">
        <v>23</v>
      </c>
      <c r="I8" s="37" t="s">
        <v>24</v>
      </c>
      <c r="J8" s="37" t="s">
        <v>25</v>
      </c>
      <c r="K8" s="37" t="s">
        <v>27</v>
      </c>
      <c r="L8" s="38">
        <v>7549150000</v>
      </c>
      <c r="M8" s="38">
        <v>-8282550000</v>
      </c>
      <c r="N8" s="38">
        <v>0</v>
      </c>
      <c r="O8" s="38">
        <f>M8-N8</f>
        <v>-8282550000</v>
      </c>
      <c r="P8" s="21">
        <v>-733400000</v>
      </c>
    </row>
    <row r="9" spans="1:16" x14ac:dyDescent="0.25">
      <c r="A9" s="37" t="s">
        <v>16</v>
      </c>
      <c r="B9" s="37" t="s">
        <v>17</v>
      </c>
      <c r="C9" s="37" t="s">
        <v>18</v>
      </c>
      <c r="D9" s="37" t="s">
        <v>19</v>
      </c>
      <c r="E9" s="20" t="s">
        <v>20</v>
      </c>
      <c r="F9" s="37" t="s">
        <v>21</v>
      </c>
      <c r="G9" s="37" t="s">
        <v>22</v>
      </c>
      <c r="H9" s="37" t="s">
        <v>23</v>
      </c>
      <c r="I9" s="37" t="s">
        <v>24</v>
      </c>
      <c r="J9" s="37" t="s">
        <v>25</v>
      </c>
      <c r="K9" s="37" t="s">
        <v>38</v>
      </c>
      <c r="L9" s="38">
        <v>28512850000</v>
      </c>
      <c r="M9" s="38">
        <v>-28527900000</v>
      </c>
      <c r="N9" s="38">
        <v>0</v>
      </c>
      <c r="O9" s="38">
        <f>M9-N9</f>
        <v>-28527900000</v>
      </c>
      <c r="P9" s="21">
        <v>-15050000</v>
      </c>
    </row>
    <row r="10" spans="1:16" s="41" customFormat="1" ht="14.25" x14ac:dyDescent="0.2">
      <c r="A10" s="39" t="s">
        <v>135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40">
        <f>SUM(L7:L9)</f>
        <v>36062000000</v>
      </c>
      <c r="M10" s="40">
        <f t="shared" ref="M10:P10" si="0">SUM(M7:M9)</f>
        <v>-36810450000</v>
      </c>
      <c r="N10" s="40">
        <f t="shared" si="0"/>
        <v>1882674800</v>
      </c>
      <c r="O10" s="40">
        <f t="shared" si="0"/>
        <v>-38693124800</v>
      </c>
      <c r="P10" s="40">
        <f t="shared" si="0"/>
        <v>-2631124800</v>
      </c>
    </row>
    <row r="11" spans="1:16" x14ac:dyDescent="0.25">
      <c r="A11" s="37" t="s">
        <v>28</v>
      </c>
      <c r="B11" s="37" t="s">
        <v>29</v>
      </c>
      <c r="C11" s="37" t="s">
        <v>30</v>
      </c>
      <c r="D11" s="37" t="s">
        <v>31</v>
      </c>
      <c r="E11" s="37" t="s">
        <v>32</v>
      </c>
      <c r="F11" s="37" t="s">
        <v>33</v>
      </c>
      <c r="G11" s="37" t="s">
        <v>34</v>
      </c>
      <c r="H11" s="37" t="s">
        <v>23</v>
      </c>
      <c r="I11" s="37" t="s">
        <v>35</v>
      </c>
      <c r="J11" s="37" t="s">
        <v>36</v>
      </c>
      <c r="K11" s="37" t="s">
        <v>37</v>
      </c>
      <c r="L11" s="38">
        <v>15800000</v>
      </c>
      <c r="M11" s="38">
        <v>-31600000</v>
      </c>
      <c r="N11" s="38">
        <v>0</v>
      </c>
      <c r="O11" s="38">
        <f>M11-N11</f>
        <v>-31600000</v>
      </c>
      <c r="P11" s="21">
        <v>-15800000</v>
      </c>
    </row>
    <row r="12" spans="1:16" s="41" customFormat="1" ht="14.25" x14ac:dyDescent="0.2">
      <c r="A12" s="39" t="s">
        <v>127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40">
        <f>SUM(L11)</f>
        <v>15800000</v>
      </c>
      <c r="M12" s="40">
        <f t="shared" ref="M12:P12" si="1">SUM(M11)</f>
        <v>-31600000</v>
      </c>
      <c r="N12" s="40">
        <f t="shared" si="1"/>
        <v>0</v>
      </c>
      <c r="O12" s="40">
        <f t="shared" si="1"/>
        <v>-31600000</v>
      </c>
      <c r="P12" s="40">
        <f t="shared" si="1"/>
        <v>-15800000</v>
      </c>
    </row>
    <row r="13" spans="1:16" x14ac:dyDescent="0.25">
      <c r="A13" s="37" t="s">
        <v>28</v>
      </c>
      <c r="B13" s="37" t="s">
        <v>39</v>
      </c>
      <c r="C13" s="37" t="s">
        <v>40</v>
      </c>
      <c r="D13" s="37" t="s">
        <v>41</v>
      </c>
      <c r="E13" s="37" t="s">
        <v>42</v>
      </c>
      <c r="F13" s="37" t="s">
        <v>43</v>
      </c>
      <c r="G13" s="37" t="s">
        <v>44</v>
      </c>
      <c r="H13" s="37" t="s">
        <v>23</v>
      </c>
      <c r="I13" s="37" t="s">
        <v>45</v>
      </c>
      <c r="J13" s="37" t="s">
        <v>36</v>
      </c>
      <c r="K13" s="37" t="s">
        <v>46</v>
      </c>
      <c r="L13" s="38">
        <v>0</v>
      </c>
      <c r="M13" s="38">
        <v>-900000</v>
      </c>
      <c r="N13" s="38">
        <v>0</v>
      </c>
      <c r="O13" s="38">
        <f>M13-N13</f>
        <v>-900000</v>
      </c>
      <c r="P13" s="21">
        <v>-900000</v>
      </c>
    </row>
    <row r="14" spans="1:16" x14ac:dyDescent="0.25">
      <c r="A14" s="37" t="s">
        <v>28</v>
      </c>
      <c r="B14" s="37" t="s">
        <v>39</v>
      </c>
      <c r="C14" s="37" t="s">
        <v>40</v>
      </c>
      <c r="D14" s="37" t="s">
        <v>41</v>
      </c>
      <c r="E14" s="37" t="s">
        <v>42</v>
      </c>
      <c r="F14" s="37" t="s">
        <v>43</v>
      </c>
      <c r="G14" s="37" t="s">
        <v>47</v>
      </c>
      <c r="H14" s="37" t="s">
        <v>23</v>
      </c>
      <c r="I14" s="37" t="s">
        <v>45</v>
      </c>
      <c r="J14" s="37" t="s">
        <v>36</v>
      </c>
      <c r="K14" s="37" t="s">
        <v>46</v>
      </c>
      <c r="L14" s="38">
        <v>0</v>
      </c>
      <c r="M14" s="38">
        <v>-450000</v>
      </c>
      <c r="N14" s="38">
        <v>0</v>
      </c>
      <c r="O14" s="38">
        <f>M14-N14</f>
        <v>-450000</v>
      </c>
      <c r="P14" s="21">
        <v>-450000</v>
      </c>
    </row>
    <row r="15" spans="1:16" x14ac:dyDescent="0.25">
      <c r="A15" s="37" t="s">
        <v>28</v>
      </c>
      <c r="B15" s="37" t="s">
        <v>39</v>
      </c>
      <c r="C15" s="37" t="s">
        <v>40</v>
      </c>
      <c r="D15" s="37" t="s">
        <v>41</v>
      </c>
      <c r="E15" s="37" t="s">
        <v>42</v>
      </c>
      <c r="F15" s="37" t="s">
        <v>43</v>
      </c>
      <c r="G15" s="37" t="s">
        <v>48</v>
      </c>
      <c r="H15" s="37" t="s">
        <v>23</v>
      </c>
      <c r="I15" s="37" t="s">
        <v>45</v>
      </c>
      <c r="J15" s="37" t="s">
        <v>36</v>
      </c>
      <c r="K15" s="37" t="s">
        <v>46</v>
      </c>
      <c r="L15" s="38">
        <v>0</v>
      </c>
      <c r="M15" s="38">
        <v>-450000</v>
      </c>
      <c r="N15" s="38">
        <v>0</v>
      </c>
      <c r="O15" s="38">
        <f>M15-N15</f>
        <v>-450000</v>
      </c>
      <c r="P15" s="21">
        <v>-450000</v>
      </c>
    </row>
    <row r="16" spans="1:16" s="41" customFormat="1" ht="14.25" x14ac:dyDescent="0.2">
      <c r="A16" s="42" t="s">
        <v>128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0">
        <f>SUM(L13:L15)</f>
        <v>0</v>
      </c>
      <c r="M16" s="40">
        <f t="shared" ref="M16:P16" si="2">SUM(M13:M15)</f>
        <v>-1800000</v>
      </c>
      <c r="N16" s="40">
        <f t="shared" si="2"/>
        <v>0</v>
      </c>
      <c r="O16" s="40">
        <f t="shared" si="2"/>
        <v>-1800000</v>
      </c>
      <c r="P16" s="40">
        <f t="shared" si="2"/>
        <v>-1800000</v>
      </c>
    </row>
    <row r="17" spans="1:16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4" t="s">
        <v>132</v>
      </c>
      <c r="L17" s="45">
        <f>L10+L12+L16</f>
        <v>36077800000</v>
      </c>
      <c r="M17" s="45">
        <f t="shared" ref="M17:P17" si="3">M10+M12+M16</f>
        <v>-36843850000</v>
      </c>
      <c r="N17" s="45">
        <f t="shared" si="3"/>
        <v>1882674800</v>
      </c>
      <c r="O17" s="45">
        <f t="shared" si="3"/>
        <v>-38726524800</v>
      </c>
      <c r="P17" s="45">
        <f t="shared" si="3"/>
        <v>-2648724800</v>
      </c>
    </row>
  </sheetData>
  <sortState xmlns:xlrd2="http://schemas.microsoft.com/office/spreadsheetml/2017/richdata2" ref="A7:U15">
    <sortCondition ref="I7:I15"/>
  </sortState>
  <mergeCells count="2">
    <mergeCell ref="A2:P2"/>
    <mergeCell ref="A3:P3"/>
  </mergeCells>
  <printOptions horizontalCentered="1"/>
  <pageMargins left="0.7" right="0.7" top="0.75" bottom="0.75" header="0.3" footer="0.3"/>
  <pageSetup paperSize="9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6B385-E5AB-4D65-9481-0808E10ED030}">
  <dimension ref="A1:S79"/>
  <sheetViews>
    <sheetView zoomScaleNormal="100" workbookViewId="0">
      <selection activeCell="H10" sqref="H10"/>
    </sheetView>
  </sheetViews>
  <sheetFormatPr defaultRowHeight="15" x14ac:dyDescent="0.25"/>
  <cols>
    <col min="1" max="1" width="5.5703125" style="26" bestFit="1" customWidth="1"/>
    <col min="2" max="2" width="5" style="26" bestFit="1" customWidth="1"/>
    <col min="3" max="3" width="7.140625" style="26" bestFit="1" customWidth="1"/>
    <col min="4" max="4" width="9.42578125" style="26" bestFit="1" customWidth="1"/>
    <col min="5" max="5" width="6.85546875" style="26" bestFit="1" customWidth="1"/>
    <col min="6" max="7" width="4" style="26" bestFit="1" customWidth="1"/>
    <col min="8" max="8" width="6" style="26" bestFit="1" customWidth="1"/>
    <col min="9" max="9" width="5.5703125" style="26" bestFit="1" customWidth="1"/>
    <col min="10" max="10" width="3.7109375" style="26" bestFit="1" customWidth="1"/>
    <col min="11" max="11" width="6.7109375" style="26" bestFit="1" customWidth="1"/>
    <col min="12" max="12" width="17.28515625" style="27" bestFit="1" customWidth="1"/>
    <col min="13" max="14" width="17.5703125" style="27" hidden="1" customWidth="1"/>
    <col min="15" max="16" width="17.28515625" style="27" bestFit="1" customWidth="1"/>
    <col min="17" max="16384" width="9.140625" style="26"/>
  </cols>
  <sheetData>
    <row r="1" spans="1:16" s="26" customFormat="1" x14ac:dyDescent="0.25">
      <c r="L1" s="27"/>
      <c r="M1" s="27"/>
      <c r="N1" s="27"/>
      <c r="O1" s="27"/>
      <c r="P1" s="28" t="s">
        <v>129</v>
      </c>
    </row>
    <row r="2" spans="1:16" s="26" customFormat="1" ht="18.75" x14ac:dyDescent="0.3">
      <c r="A2" s="29" t="s">
        <v>130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s="26" customFormat="1" x14ac:dyDescent="0.25">
      <c r="A3" s="30" t="s">
        <v>136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5" spans="1:16" s="26" customFormat="1" x14ac:dyDescent="0.25">
      <c r="L5" s="27"/>
      <c r="M5" s="27"/>
      <c r="N5" s="27"/>
      <c r="O5" s="27"/>
      <c r="P5" s="31" t="s">
        <v>131</v>
      </c>
    </row>
    <row r="6" spans="1:16" s="34" customFormat="1" ht="37.5" customHeight="1" x14ac:dyDescent="0.25">
      <c r="A6" s="32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2" t="s">
        <v>7</v>
      </c>
      <c r="I6" s="32" t="s">
        <v>8</v>
      </c>
      <c r="J6" s="32" t="s">
        <v>9</v>
      </c>
      <c r="K6" s="32" t="s">
        <v>10</v>
      </c>
      <c r="L6" s="33" t="s">
        <v>11</v>
      </c>
      <c r="M6" s="33" t="s">
        <v>12</v>
      </c>
      <c r="N6" s="33" t="s">
        <v>13</v>
      </c>
      <c r="O6" s="33" t="s">
        <v>14</v>
      </c>
      <c r="P6" s="33" t="s">
        <v>15</v>
      </c>
    </row>
    <row r="7" spans="1:16" s="26" customFormat="1" x14ac:dyDescent="0.25">
      <c r="A7" s="35" t="s">
        <v>99</v>
      </c>
      <c r="B7" s="35" t="s">
        <v>120</v>
      </c>
      <c r="C7" s="35" t="s">
        <v>30</v>
      </c>
      <c r="D7" s="35" t="s">
        <v>94</v>
      </c>
      <c r="E7" s="35" t="s">
        <v>51</v>
      </c>
      <c r="F7" s="35" t="s">
        <v>63</v>
      </c>
      <c r="G7" s="35" t="s">
        <v>100</v>
      </c>
      <c r="H7" s="35" t="s">
        <v>23</v>
      </c>
      <c r="I7" s="35" t="s">
        <v>52</v>
      </c>
      <c r="J7" s="35" t="s">
        <v>25</v>
      </c>
      <c r="K7" s="35" t="s">
        <v>77</v>
      </c>
      <c r="L7" s="36">
        <v>0</v>
      </c>
      <c r="M7" s="36">
        <v>614977700</v>
      </c>
      <c r="N7" s="36">
        <v>0</v>
      </c>
      <c r="O7" s="36">
        <f>M7-N7</f>
        <v>614977700</v>
      </c>
      <c r="P7" s="36">
        <v>614977700</v>
      </c>
    </row>
    <row r="8" spans="1:16" s="26" customFormat="1" x14ac:dyDescent="0.25">
      <c r="A8" s="37" t="s">
        <v>91</v>
      </c>
      <c r="B8" s="37" t="s">
        <v>75</v>
      </c>
      <c r="C8" s="37" t="s">
        <v>30</v>
      </c>
      <c r="D8" s="37" t="s">
        <v>79</v>
      </c>
      <c r="E8" s="37" t="s">
        <v>51</v>
      </c>
      <c r="F8" s="37" t="s">
        <v>58</v>
      </c>
      <c r="G8" s="37" t="s">
        <v>80</v>
      </c>
      <c r="H8" s="37" t="s">
        <v>23</v>
      </c>
      <c r="I8" s="37" t="s">
        <v>52</v>
      </c>
      <c r="J8" s="37" t="s">
        <v>76</v>
      </c>
      <c r="K8" s="37" t="s">
        <v>77</v>
      </c>
      <c r="L8" s="38">
        <v>0</v>
      </c>
      <c r="M8" s="38">
        <v>4385022300</v>
      </c>
      <c r="N8" s="38">
        <v>0</v>
      </c>
      <c r="O8" s="38">
        <f>M8-N8</f>
        <v>4385022300</v>
      </c>
      <c r="P8" s="38">
        <v>4385022300</v>
      </c>
    </row>
    <row r="9" spans="1:16" s="41" customFormat="1" ht="14.25" x14ac:dyDescent="0.2">
      <c r="A9" s="39" t="s">
        <v>126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40">
        <f>SUM(L7:L8)</f>
        <v>0</v>
      </c>
      <c r="M9" s="40">
        <f t="shared" ref="M9:P9" si="0">SUM(M7:M8)</f>
        <v>5000000000</v>
      </c>
      <c r="N9" s="40">
        <f t="shared" si="0"/>
        <v>0</v>
      </c>
      <c r="O9" s="40">
        <f t="shared" si="0"/>
        <v>5000000000</v>
      </c>
      <c r="P9" s="40">
        <f t="shared" si="0"/>
        <v>5000000000</v>
      </c>
    </row>
    <row r="10" spans="1:16" s="26" customFormat="1" x14ac:dyDescent="0.25">
      <c r="A10" s="37" t="s">
        <v>16</v>
      </c>
      <c r="B10" s="37" t="s">
        <v>17</v>
      </c>
      <c r="C10" s="37" t="s">
        <v>18</v>
      </c>
      <c r="D10" s="37" t="s">
        <v>98</v>
      </c>
      <c r="E10" s="37" t="s">
        <v>32</v>
      </c>
      <c r="F10" s="37" t="s">
        <v>21</v>
      </c>
      <c r="G10" s="37" t="s">
        <v>22</v>
      </c>
      <c r="H10" s="37" t="s">
        <v>23</v>
      </c>
      <c r="I10" s="37" t="s">
        <v>35</v>
      </c>
      <c r="J10" s="37" t="s">
        <v>25</v>
      </c>
      <c r="K10" s="37" t="s">
        <v>77</v>
      </c>
      <c r="L10" s="38">
        <v>15000000000</v>
      </c>
      <c r="M10" s="38">
        <v>0</v>
      </c>
      <c r="N10" s="38">
        <v>0</v>
      </c>
      <c r="O10" s="38">
        <f>M10-N10</f>
        <v>0</v>
      </c>
      <c r="P10" s="38">
        <v>15000000000</v>
      </c>
    </row>
    <row r="11" spans="1:16" s="41" customFormat="1" ht="14.25" x14ac:dyDescent="0.2">
      <c r="A11" s="39" t="s">
        <v>127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40">
        <f>SUM(L10)</f>
        <v>15000000000</v>
      </c>
      <c r="M11" s="40">
        <f t="shared" ref="M11:P11" si="1">SUM(M10)</f>
        <v>0</v>
      </c>
      <c r="N11" s="40">
        <f t="shared" si="1"/>
        <v>0</v>
      </c>
      <c r="O11" s="40">
        <f t="shared" si="1"/>
        <v>0</v>
      </c>
      <c r="P11" s="40">
        <f t="shared" si="1"/>
        <v>15000000000</v>
      </c>
    </row>
    <row r="12" spans="1:16" s="26" customFormat="1" x14ac:dyDescent="0.25">
      <c r="A12" s="37" t="s">
        <v>91</v>
      </c>
      <c r="B12" s="37" t="s">
        <v>102</v>
      </c>
      <c r="C12" s="37" t="s">
        <v>30</v>
      </c>
      <c r="D12" s="37" t="s">
        <v>103</v>
      </c>
      <c r="E12" s="37" t="s">
        <v>53</v>
      </c>
      <c r="F12" s="37" t="s">
        <v>58</v>
      </c>
      <c r="G12" s="37" t="s">
        <v>59</v>
      </c>
      <c r="H12" s="37" t="s">
        <v>23</v>
      </c>
      <c r="I12" s="37" t="s">
        <v>45</v>
      </c>
      <c r="J12" s="37" t="s">
        <v>76</v>
      </c>
      <c r="K12" s="37" t="s">
        <v>77</v>
      </c>
      <c r="L12" s="38">
        <v>0</v>
      </c>
      <c r="M12" s="38">
        <v>61712</v>
      </c>
      <c r="N12" s="38">
        <v>0</v>
      </c>
      <c r="O12" s="38">
        <f>M12-N12</f>
        <v>61712</v>
      </c>
      <c r="P12" s="38">
        <v>61712</v>
      </c>
    </row>
    <row r="13" spans="1:16" s="26" customFormat="1" x14ac:dyDescent="0.25">
      <c r="A13" s="37" t="s">
        <v>91</v>
      </c>
      <c r="B13" s="37" t="s">
        <v>102</v>
      </c>
      <c r="C13" s="37" t="s">
        <v>30</v>
      </c>
      <c r="D13" s="37" t="s">
        <v>104</v>
      </c>
      <c r="E13" s="37" t="s">
        <v>53</v>
      </c>
      <c r="F13" s="37" t="s">
        <v>58</v>
      </c>
      <c r="G13" s="37" t="s">
        <v>59</v>
      </c>
      <c r="H13" s="37" t="s">
        <v>23</v>
      </c>
      <c r="I13" s="37" t="s">
        <v>45</v>
      </c>
      <c r="J13" s="37" t="s">
        <v>76</v>
      </c>
      <c r="K13" s="37" t="s">
        <v>77</v>
      </c>
      <c r="L13" s="38">
        <v>0</v>
      </c>
      <c r="M13" s="38">
        <v>69299</v>
      </c>
      <c r="N13" s="38">
        <v>0</v>
      </c>
      <c r="O13" s="38">
        <f>M13-N13</f>
        <v>69299</v>
      </c>
      <c r="P13" s="38">
        <v>69299</v>
      </c>
    </row>
    <row r="14" spans="1:16" s="26" customFormat="1" x14ac:dyDescent="0.25">
      <c r="A14" s="37" t="s">
        <v>91</v>
      </c>
      <c r="B14" s="37" t="s">
        <v>102</v>
      </c>
      <c r="C14" s="37" t="s">
        <v>30</v>
      </c>
      <c r="D14" s="37" t="s">
        <v>105</v>
      </c>
      <c r="E14" s="37" t="s">
        <v>53</v>
      </c>
      <c r="F14" s="37" t="s">
        <v>58</v>
      </c>
      <c r="G14" s="37" t="s">
        <v>59</v>
      </c>
      <c r="H14" s="37" t="s">
        <v>23</v>
      </c>
      <c r="I14" s="37" t="s">
        <v>45</v>
      </c>
      <c r="J14" s="37" t="s">
        <v>76</v>
      </c>
      <c r="K14" s="37" t="s">
        <v>77</v>
      </c>
      <c r="L14" s="38">
        <v>0</v>
      </c>
      <c r="M14" s="38">
        <v>69424</v>
      </c>
      <c r="N14" s="38">
        <v>0</v>
      </c>
      <c r="O14" s="38">
        <f>M14-N14</f>
        <v>69424</v>
      </c>
      <c r="P14" s="38">
        <v>69424</v>
      </c>
    </row>
    <row r="15" spans="1:16" s="26" customFormat="1" x14ac:dyDescent="0.25">
      <c r="A15" s="37" t="s">
        <v>91</v>
      </c>
      <c r="B15" s="37" t="s">
        <v>102</v>
      </c>
      <c r="C15" s="37" t="s">
        <v>30</v>
      </c>
      <c r="D15" s="37" t="s">
        <v>106</v>
      </c>
      <c r="E15" s="37" t="s">
        <v>53</v>
      </c>
      <c r="F15" s="37" t="s">
        <v>58</v>
      </c>
      <c r="G15" s="37" t="s">
        <v>59</v>
      </c>
      <c r="H15" s="37" t="s">
        <v>23</v>
      </c>
      <c r="I15" s="37" t="s">
        <v>45</v>
      </c>
      <c r="J15" s="37" t="s">
        <v>76</v>
      </c>
      <c r="K15" s="37" t="s">
        <v>77</v>
      </c>
      <c r="L15" s="38">
        <v>0</v>
      </c>
      <c r="M15" s="38">
        <v>77322</v>
      </c>
      <c r="N15" s="38">
        <v>0</v>
      </c>
      <c r="O15" s="38">
        <f>M15-N15</f>
        <v>77322</v>
      </c>
      <c r="P15" s="38">
        <v>77322</v>
      </c>
    </row>
    <row r="16" spans="1:16" s="26" customFormat="1" x14ac:dyDescent="0.25">
      <c r="A16" s="37" t="s">
        <v>91</v>
      </c>
      <c r="B16" s="37" t="s">
        <v>102</v>
      </c>
      <c r="C16" s="37" t="s">
        <v>30</v>
      </c>
      <c r="D16" s="37" t="s">
        <v>107</v>
      </c>
      <c r="E16" s="37" t="s">
        <v>53</v>
      </c>
      <c r="F16" s="37" t="s">
        <v>58</v>
      </c>
      <c r="G16" s="37" t="s">
        <v>59</v>
      </c>
      <c r="H16" s="37" t="s">
        <v>23</v>
      </c>
      <c r="I16" s="37" t="s">
        <v>45</v>
      </c>
      <c r="J16" s="37" t="s">
        <v>76</v>
      </c>
      <c r="K16" s="37" t="s">
        <v>77</v>
      </c>
      <c r="L16" s="38">
        <v>0</v>
      </c>
      <c r="M16" s="38">
        <v>104296</v>
      </c>
      <c r="N16" s="38">
        <v>0</v>
      </c>
      <c r="O16" s="38">
        <f>M16-N16</f>
        <v>104296</v>
      </c>
      <c r="P16" s="38">
        <v>104296</v>
      </c>
    </row>
    <row r="17" spans="1:16" s="26" customFormat="1" x14ac:dyDescent="0.25">
      <c r="A17" s="37" t="s">
        <v>91</v>
      </c>
      <c r="B17" s="37" t="s">
        <v>102</v>
      </c>
      <c r="C17" s="37" t="s">
        <v>30</v>
      </c>
      <c r="D17" s="37" t="s">
        <v>108</v>
      </c>
      <c r="E17" s="37" t="s">
        <v>53</v>
      </c>
      <c r="F17" s="37" t="s">
        <v>58</v>
      </c>
      <c r="G17" s="37" t="s">
        <v>59</v>
      </c>
      <c r="H17" s="37" t="s">
        <v>23</v>
      </c>
      <c r="I17" s="37" t="s">
        <v>45</v>
      </c>
      <c r="J17" s="37" t="s">
        <v>76</v>
      </c>
      <c r="K17" s="37" t="s">
        <v>77</v>
      </c>
      <c r="L17" s="38">
        <v>0</v>
      </c>
      <c r="M17" s="38">
        <v>113279</v>
      </c>
      <c r="N17" s="38">
        <v>0</v>
      </c>
      <c r="O17" s="38">
        <f>M17-N17</f>
        <v>113279</v>
      </c>
      <c r="P17" s="38">
        <v>113279</v>
      </c>
    </row>
    <row r="18" spans="1:16" s="26" customFormat="1" x14ac:dyDescent="0.25">
      <c r="A18" s="37" t="s">
        <v>91</v>
      </c>
      <c r="B18" s="37" t="s">
        <v>102</v>
      </c>
      <c r="C18" s="37" t="s">
        <v>30</v>
      </c>
      <c r="D18" s="37" t="s">
        <v>109</v>
      </c>
      <c r="E18" s="37" t="s">
        <v>53</v>
      </c>
      <c r="F18" s="37" t="s">
        <v>58</v>
      </c>
      <c r="G18" s="37" t="s">
        <v>59</v>
      </c>
      <c r="H18" s="37" t="s">
        <v>23</v>
      </c>
      <c r="I18" s="37" t="s">
        <v>45</v>
      </c>
      <c r="J18" s="37" t="s">
        <v>76</v>
      </c>
      <c r="K18" s="37" t="s">
        <v>77</v>
      </c>
      <c r="L18" s="38">
        <v>0</v>
      </c>
      <c r="M18" s="38">
        <v>118656</v>
      </c>
      <c r="N18" s="38">
        <v>0</v>
      </c>
      <c r="O18" s="38">
        <f>M18-N18</f>
        <v>118656</v>
      </c>
      <c r="P18" s="38">
        <v>118656</v>
      </c>
    </row>
    <row r="19" spans="1:16" s="26" customFormat="1" x14ac:dyDescent="0.25">
      <c r="A19" s="37" t="s">
        <v>91</v>
      </c>
      <c r="B19" s="37" t="s">
        <v>50</v>
      </c>
      <c r="C19" s="37" t="s">
        <v>30</v>
      </c>
      <c r="D19" s="37" t="s">
        <v>111</v>
      </c>
      <c r="E19" s="37" t="s">
        <v>53</v>
      </c>
      <c r="F19" s="37" t="s">
        <v>58</v>
      </c>
      <c r="G19" s="37" t="s">
        <v>44</v>
      </c>
      <c r="H19" s="37" t="s">
        <v>23</v>
      </c>
      <c r="I19" s="37" t="s">
        <v>45</v>
      </c>
      <c r="J19" s="37" t="s">
        <v>76</v>
      </c>
      <c r="K19" s="37" t="s">
        <v>77</v>
      </c>
      <c r="L19" s="38">
        <v>0</v>
      </c>
      <c r="M19" s="38">
        <v>144178</v>
      </c>
      <c r="N19" s="38">
        <v>0</v>
      </c>
      <c r="O19" s="38">
        <f>M19-N19</f>
        <v>144178</v>
      </c>
      <c r="P19" s="38">
        <v>144178</v>
      </c>
    </row>
    <row r="20" spans="1:16" s="26" customFormat="1" x14ac:dyDescent="0.25">
      <c r="A20" s="37" t="s">
        <v>91</v>
      </c>
      <c r="B20" s="37" t="s">
        <v>102</v>
      </c>
      <c r="C20" s="37" t="s">
        <v>30</v>
      </c>
      <c r="D20" s="37" t="s">
        <v>112</v>
      </c>
      <c r="E20" s="37" t="s">
        <v>53</v>
      </c>
      <c r="F20" s="37" t="s">
        <v>58</v>
      </c>
      <c r="G20" s="37" t="s">
        <v>59</v>
      </c>
      <c r="H20" s="37" t="s">
        <v>23</v>
      </c>
      <c r="I20" s="37" t="s">
        <v>45</v>
      </c>
      <c r="J20" s="37" t="s">
        <v>76</v>
      </c>
      <c r="K20" s="37" t="s">
        <v>77</v>
      </c>
      <c r="L20" s="38">
        <v>157267</v>
      </c>
      <c r="M20" s="38">
        <v>0</v>
      </c>
      <c r="N20" s="38">
        <v>0</v>
      </c>
      <c r="O20" s="38">
        <f>M20-N20</f>
        <v>0</v>
      </c>
      <c r="P20" s="38">
        <v>157267</v>
      </c>
    </row>
    <row r="21" spans="1:16" s="26" customFormat="1" x14ac:dyDescent="0.25">
      <c r="A21" s="37" t="s">
        <v>91</v>
      </c>
      <c r="B21" s="37" t="s">
        <v>50</v>
      </c>
      <c r="C21" s="37" t="s">
        <v>30</v>
      </c>
      <c r="D21" s="37" t="s">
        <v>86</v>
      </c>
      <c r="E21" s="37" t="s">
        <v>53</v>
      </c>
      <c r="F21" s="37" t="s">
        <v>58</v>
      </c>
      <c r="G21" s="37" t="s">
        <v>62</v>
      </c>
      <c r="H21" s="37" t="s">
        <v>23</v>
      </c>
      <c r="I21" s="37" t="s">
        <v>45</v>
      </c>
      <c r="J21" s="37" t="s">
        <v>76</v>
      </c>
      <c r="K21" s="37" t="s">
        <v>77</v>
      </c>
      <c r="L21" s="38">
        <v>1936000</v>
      </c>
      <c r="M21" s="38">
        <v>0</v>
      </c>
      <c r="N21" s="38">
        <v>0</v>
      </c>
      <c r="O21" s="38">
        <f>M21-N21</f>
        <v>0</v>
      </c>
      <c r="P21" s="38">
        <v>1936000</v>
      </c>
    </row>
    <row r="22" spans="1:16" s="26" customFormat="1" x14ac:dyDescent="0.25">
      <c r="A22" s="37" t="s">
        <v>91</v>
      </c>
      <c r="B22" s="37" t="s">
        <v>49</v>
      </c>
      <c r="C22" s="37" t="s">
        <v>30</v>
      </c>
      <c r="D22" s="37" t="s">
        <v>114</v>
      </c>
      <c r="E22" s="37" t="s">
        <v>53</v>
      </c>
      <c r="F22" s="37" t="s">
        <v>58</v>
      </c>
      <c r="G22" s="37" t="s">
        <v>59</v>
      </c>
      <c r="H22" s="37" t="s">
        <v>23</v>
      </c>
      <c r="I22" s="37" t="s">
        <v>45</v>
      </c>
      <c r="J22" s="37" t="s">
        <v>76</v>
      </c>
      <c r="K22" s="37" t="s">
        <v>77</v>
      </c>
      <c r="L22" s="38">
        <v>2335417</v>
      </c>
      <c r="M22" s="38">
        <v>0</v>
      </c>
      <c r="N22" s="38">
        <v>0</v>
      </c>
      <c r="O22" s="38">
        <f>M22-N22</f>
        <v>0</v>
      </c>
      <c r="P22" s="38">
        <v>2335417</v>
      </c>
    </row>
    <row r="23" spans="1:16" s="26" customFormat="1" x14ac:dyDescent="0.25">
      <c r="A23" s="37" t="s">
        <v>91</v>
      </c>
      <c r="B23" s="37" t="s">
        <v>50</v>
      </c>
      <c r="C23" s="37" t="s">
        <v>30</v>
      </c>
      <c r="D23" s="37" t="s">
        <v>87</v>
      </c>
      <c r="E23" s="37" t="s">
        <v>53</v>
      </c>
      <c r="F23" s="37" t="s">
        <v>58</v>
      </c>
      <c r="G23" s="37" t="s">
        <v>62</v>
      </c>
      <c r="H23" s="37" t="s">
        <v>23</v>
      </c>
      <c r="I23" s="37" t="s">
        <v>45</v>
      </c>
      <c r="J23" s="37" t="s">
        <v>76</v>
      </c>
      <c r="K23" s="37" t="s">
        <v>77</v>
      </c>
      <c r="L23" s="38">
        <v>2432000</v>
      </c>
      <c r="M23" s="38">
        <v>0</v>
      </c>
      <c r="N23" s="38">
        <v>0</v>
      </c>
      <c r="O23" s="38">
        <f>M23-N23</f>
        <v>0</v>
      </c>
      <c r="P23" s="38">
        <v>2432000</v>
      </c>
    </row>
    <row r="24" spans="1:16" s="26" customFormat="1" x14ac:dyDescent="0.25">
      <c r="A24" s="37" t="s">
        <v>91</v>
      </c>
      <c r="B24" s="37" t="s">
        <v>49</v>
      </c>
      <c r="C24" s="37" t="s">
        <v>30</v>
      </c>
      <c r="D24" s="37" t="s">
        <v>115</v>
      </c>
      <c r="E24" s="37" t="s">
        <v>53</v>
      </c>
      <c r="F24" s="37" t="s">
        <v>58</v>
      </c>
      <c r="G24" s="37" t="s">
        <v>59</v>
      </c>
      <c r="H24" s="37" t="s">
        <v>23</v>
      </c>
      <c r="I24" s="37" t="s">
        <v>45</v>
      </c>
      <c r="J24" s="37" t="s">
        <v>76</v>
      </c>
      <c r="K24" s="37" t="s">
        <v>77</v>
      </c>
      <c r="L24" s="38">
        <v>3150086</v>
      </c>
      <c r="M24" s="38">
        <v>0</v>
      </c>
      <c r="N24" s="38">
        <v>0</v>
      </c>
      <c r="O24" s="38">
        <f>M24-N24</f>
        <v>0</v>
      </c>
      <c r="P24" s="38">
        <v>3150086</v>
      </c>
    </row>
    <row r="25" spans="1:16" s="26" customFormat="1" x14ac:dyDescent="0.25">
      <c r="A25" s="37" t="s">
        <v>91</v>
      </c>
      <c r="B25" s="37" t="s">
        <v>73</v>
      </c>
      <c r="C25" s="37" t="s">
        <v>30</v>
      </c>
      <c r="D25" s="37" t="s">
        <v>111</v>
      </c>
      <c r="E25" s="37" t="s">
        <v>53</v>
      </c>
      <c r="F25" s="37" t="s">
        <v>58</v>
      </c>
      <c r="G25" s="37" t="s">
        <v>44</v>
      </c>
      <c r="H25" s="37" t="s">
        <v>23</v>
      </c>
      <c r="I25" s="37" t="s">
        <v>45</v>
      </c>
      <c r="J25" s="37" t="s">
        <v>76</v>
      </c>
      <c r="K25" s="37" t="s">
        <v>77</v>
      </c>
      <c r="L25" s="38">
        <v>3855822</v>
      </c>
      <c r="M25" s="38">
        <v>0</v>
      </c>
      <c r="N25" s="38">
        <v>0</v>
      </c>
      <c r="O25" s="38">
        <f>M25-N25</f>
        <v>0</v>
      </c>
      <c r="P25" s="38">
        <v>3855822</v>
      </c>
    </row>
    <row r="26" spans="1:16" s="26" customFormat="1" x14ac:dyDescent="0.25">
      <c r="A26" s="37" t="s">
        <v>91</v>
      </c>
      <c r="B26" s="37" t="s">
        <v>50</v>
      </c>
      <c r="C26" s="37" t="s">
        <v>30</v>
      </c>
      <c r="D26" s="37" t="s">
        <v>116</v>
      </c>
      <c r="E26" s="37" t="s">
        <v>53</v>
      </c>
      <c r="F26" s="37" t="s">
        <v>58</v>
      </c>
      <c r="G26" s="37" t="s">
        <v>59</v>
      </c>
      <c r="H26" s="37" t="s">
        <v>23</v>
      </c>
      <c r="I26" s="37" t="s">
        <v>45</v>
      </c>
      <c r="J26" s="37" t="s">
        <v>76</v>
      </c>
      <c r="K26" s="37" t="s">
        <v>77</v>
      </c>
      <c r="L26" s="38">
        <v>0</v>
      </c>
      <c r="M26" s="38">
        <v>4228981</v>
      </c>
      <c r="N26" s="38">
        <v>0</v>
      </c>
      <c r="O26" s="38">
        <f>M26-N26</f>
        <v>4228981</v>
      </c>
      <c r="P26" s="38">
        <v>4228981</v>
      </c>
    </row>
    <row r="27" spans="1:16" s="26" customFormat="1" x14ac:dyDescent="0.25">
      <c r="A27" s="37" t="s">
        <v>91</v>
      </c>
      <c r="B27" s="37" t="s">
        <v>50</v>
      </c>
      <c r="C27" s="37" t="s">
        <v>30</v>
      </c>
      <c r="D27" s="37" t="s">
        <v>103</v>
      </c>
      <c r="E27" s="37" t="s">
        <v>53</v>
      </c>
      <c r="F27" s="37" t="s">
        <v>58</v>
      </c>
      <c r="G27" s="37" t="s">
        <v>59</v>
      </c>
      <c r="H27" s="37" t="s">
        <v>23</v>
      </c>
      <c r="I27" s="37" t="s">
        <v>45</v>
      </c>
      <c r="J27" s="37" t="s">
        <v>76</v>
      </c>
      <c r="K27" s="37" t="s">
        <v>77</v>
      </c>
      <c r="L27" s="38">
        <v>0</v>
      </c>
      <c r="M27" s="38">
        <v>4741587</v>
      </c>
      <c r="N27" s="38">
        <v>0</v>
      </c>
      <c r="O27" s="38">
        <f>M27-N27</f>
        <v>4741587</v>
      </c>
      <c r="P27" s="38">
        <v>4741587</v>
      </c>
    </row>
    <row r="28" spans="1:16" s="26" customFormat="1" x14ac:dyDescent="0.25">
      <c r="A28" s="37" t="s">
        <v>91</v>
      </c>
      <c r="B28" s="37" t="s">
        <v>50</v>
      </c>
      <c r="C28" s="37" t="s">
        <v>30</v>
      </c>
      <c r="D28" s="37" t="s">
        <v>117</v>
      </c>
      <c r="E28" s="37" t="s">
        <v>53</v>
      </c>
      <c r="F28" s="37" t="s">
        <v>58</v>
      </c>
      <c r="G28" s="37" t="s">
        <v>59</v>
      </c>
      <c r="H28" s="37" t="s">
        <v>23</v>
      </c>
      <c r="I28" s="37" t="s">
        <v>45</v>
      </c>
      <c r="J28" s="37" t="s">
        <v>76</v>
      </c>
      <c r="K28" s="37" t="s">
        <v>77</v>
      </c>
      <c r="L28" s="38">
        <v>0</v>
      </c>
      <c r="M28" s="38">
        <v>5076026</v>
      </c>
      <c r="N28" s="38">
        <v>0</v>
      </c>
      <c r="O28" s="38">
        <f>M28-N28</f>
        <v>5076026</v>
      </c>
      <c r="P28" s="38">
        <v>5076026</v>
      </c>
    </row>
    <row r="29" spans="1:16" s="26" customFormat="1" x14ac:dyDescent="0.25">
      <c r="A29" s="37" t="s">
        <v>91</v>
      </c>
      <c r="B29" s="37" t="s">
        <v>50</v>
      </c>
      <c r="C29" s="37" t="s">
        <v>30</v>
      </c>
      <c r="D29" s="37" t="s">
        <v>105</v>
      </c>
      <c r="E29" s="37" t="s">
        <v>53</v>
      </c>
      <c r="F29" s="37" t="s">
        <v>58</v>
      </c>
      <c r="G29" s="37" t="s">
        <v>59</v>
      </c>
      <c r="H29" s="37" t="s">
        <v>23</v>
      </c>
      <c r="I29" s="37" t="s">
        <v>45</v>
      </c>
      <c r="J29" s="37" t="s">
        <v>76</v>
      </c>
      <c r="K29" s="37" t="s">
        <v>77</v>
      </c>
      <c r="L29" s="38">
        <v>0</v>
      </c>
      <c r="M29" s="38">
        <v>5201141</v>
      </c>
      <c r="N29" s="38">
        <v>0</v>
      </c>
      <c r="O29" s="38">
        <f>M29-N29</f>
        <v>5201141</v>
      </c>
      <c r="P29" s="38">
        <v>5201141</v>
      </c>
    </row>
    <row r="30" spans="1:16" s="26" customFormat="1" x14ac:dyDescent="0.25">
      <c r="A30" s="37" t="s">
        <v>91</v>
      </c>
      <c r="B30" s="37" t="s">
        <v>50</v>
      </c>
      <c r="C30" s="37" t="s">
        <v>30</v>
      </c>
      <c r="D30" s="37" t="s">
        <v>104</v>
      </c>
      <c r="E30" s="37" t="s">
        <v>53</v>
      </c>
      <c r="F30" s="37" t="s">
        <v>58</v>
      </c>
      <c r="G30" s="37" t="s">
        <v>59</v>
      </c>
      <c r="H30" s="37" t="s">
        <v>23</v>
      </c>
      <c r="I30" s="37" t="s">
        <v>45</v>
      </c>
      <c r="J30" s="37" t="s">
        <v>76</v>
      </c>
      <c r="K30" s="37" t="s">
        <v>77</v>
      </c>
      <c r="L30" s="38">
        <v>0</v>
      </c>
      <c r="M30" s="38">
        <v>5508357</v>
      </c>
      <c r="N30" s="38">
        <v>0</v>
      </c>
      <c r="O30" s="38">
        <f>M30-N30</f>
        <v>5508357</v>
      </c>
      <c r="P30" s="38">
        <v>5508357</v>
      </c>
    </row>
    <row r="31" spans="1:16" s="26" customFormat="1" x14ac:dyDescent="0.25">
      <c r="A31" s="37" t="s">
        <v>91</v>
      </c>
      <c r="B31" s="37" t="s">
        <v>49</v>
      </c>
      <c r="C31" s="37" t="s">
        <v>30</v>
      </c>
      <c r="D31" s="37" t="s">
        <v>118</v>
      </c>
      <c r="E31" s="37" t="s">
        <v>53</v>
      </c>
      <c r="F31" s="37" t="s">
        <v>58</v>
      </c>
      <c r="G31" s="37" t="s">
        <v>64</v>
      </c>
      <c r="H31" s="37" t="s">
        <v>23</v>
      </c>
      <c r="I31" s="37" t="s">
        <v>45</v>
      </c>
      <c r="J31" s="37" t="s">
        <v>76</v>
      </c>
      <c r="K31" s="37" t="s">
        <v>77</v>
      </c>
      <c r="L31" s="38">
        <v>6316754</v>
      </c>
      <c r="M31" s="38">
        <v>0</v>
      </c>
      <c r="N31" s="38">
        <v>0</v>
      </c>
      <c r="O31" s="38">
        <f>M31-N31</f>
        <v>0</v>
      </c>
      <c r="P31" s="38">
        <v>6316754</v>
      </c>
    </row>
    <row r="32" spans="1:16" s="26" customFormat="1" x14ac:dyDescent="0.25">
      <c r="A32" s="37" t="s">
        <v>91</v>
      </c>
      <c r="B32" s="37" t="s">
        <v>50</v>
      </c>
      <c r="C32" s="37" t="s">
        <v>30</v>
      </c>
      <c r="D32" s="37" t="s">
        <v>106</v>
      </c>
      <c r="E32" s="37" t="s">
        <v>53</v>
      </c>
      <c r="F32" s="37" t="s">
        <v>58</v>
      </c>
      <c r="G32" s="37" t="s">
        <v>59</v>
      </c>
      <c r="H32" s="37" t="s">
        <v>23</v>
      </c>
      <c r="I32" s="37" t="s">
        <v>45</v>
      </c>
      <c r="J32" s="37" t="s">
        <v>76</v>
      </c>
      <c r="K32" s="37" t="s">
        <v>77</v>
      </c>
      <c r="L32" s="38">
        <v>0</v>
      </c>
      <c r="M32" s="38">
        <v>6320190</v>
      </c>
      <c r="N32" s="38">
        <v>0</v>
      </c>
      <c r="O32" s="38">
        <f>M32-N32</f>
        <v>6320190</v>
      </c>
      <c r="P32" s="38">
        <v>6320190</v>
      </c>
    </row>
    <row r="33" spans="1:16" s="26" customFormat="1" x14ac:dyDescent="0.25">
      <c r="A33" s="37" t="s">
        <v>91</v>
      </c>
      <c r="B33" s="37" t="s">
        <v>50</v>
      </c>
      <c r="C33" s="37" t="s">
        <v>30</v>
      </c>
      <c r="D33" s="37" t="s">
        <v>115</v>
      </c>
      <c r="E33" s="37" t="s">
        <v>53</v>
      </c>
      <c r="F33" s="37" t="s">
        <v>58</v>
      </c>
      <c r="G33" s="37" t="s">
        <v>59</v>
      </c>
      <c r="H33" s="37" t="s">
        <v>23</v>
      </c>
      <c r="I33" s="37" t="s">
        <v>45</v>
      </c>
      <c r="J33" s="37" t="s">
        <v>76</v>
      </c>
      <c r="K33" s="37" t="s">
        <v>77</v>
      </c>
      <c r="L33" s="38">
        <v>0</v>
      </c>
      <c r="M33" s="38">
        <v>6849914</v>
      </c>
      <c r="N33" s="38">
        <v>0</v>
      </c>
      <c r="O33" s="38">
        <f>M33-N33</f>
        <v>6849914</v>
      </c>
      <c r="P33" s="38">
        <v>6849914</v>
      </c>
    </row>
    <row r="34" spans="1:16" s="26" customFormat="1" x14ac:dyDescent="0.25">
      <c r="A34" s="37" t="s">
        <v>91</v>
      </c>
      <c r="B34" s="37" t="s">
        <v>50</v>
      </c>
      <c r="C34" s="37" t="s">
        <v>30</v>
      </c>
      <c r="D34" s="37" t="s">
        <v>119</v>
      </c>
      <c r="E34" s="37" t="s">
        <v>53</v>
      </c>
      <c r="F34" s="37" t="s">
        <v>58</v>
      </c>
      <c r="G34" s="37" t="s">
        <v>59</v>
      </c>
      <c r="H34" s="37" t="s">
        <v>23</v>
      </c>
      <c r="I34" s="37" t="s">
        <v>45</v>
      </c>
      <c r="J34" s="37" t="s">
        <v>76</v>
      </c>
      <c r="K34" s="37" t="s">
        <v>77</v>
      </c>
      <c r="L34" s="38">
        <v>0</v>
      </c>
      <c r="M34" s="38">
        <v>7574846</v>
      </c>
      <c r="N34" s="38">
        <v>0</v>
      </c>
      <c r="O34" s="38">
        <f>M34-N34</f>
        <v>7574846</v>
      </c>
      <c r="P34" s="38">
        <v>7574846</v>
      </c>
    </row>
    <row r="35" spans="1:16" s="26" customFormat="1" x14ac:dyDescent="0.25">
      <c r="A35" s="37" t="s">
        <v>91</v>
      </c>
      <c r="B35" s="37" t="s">
        <v>49</v>
      </c>
      <c r="C35" s="37" t="s">
        <v>30</v>
      </c>
      <c r="D35" s="37" t="s">
        <v>108</v>
      </c>
      <c r="E35" s="37" t="s">
        <v>53</v>
      </c>
      <c r="F35" s="37" t="s">
        <v>58</v>
      </c>
      <c r="G35" s="37" t="s">
        <v>59</v>
      </c>
      <c r="H35" s="37" t="s">
        <v>23</v>
      </c>
      <c r="I35" s="37" t="s">
        <v>45</v>
      </c>
      <c r="J35" s="37" t="s">
        <v>76</v>
      </c>
      <c r="K35" s="37" t="s">
        <v>77</v>
      </c>
      <c r="L35" s="38">
        <v>8646377</v>
      </c>
      <c r="M35" s="38">
        <v>0</v>
      </c>
      <c r="N35" s="38">
        <v>0</v>
      </c>
      <c r="O35" s="38">
        <f>M35-N35</f>
        <v>0</v>
      </c>
      <c r="P35" s="38">
        <v>8646377</v>
      </c>
    </row>
    <row r="36" spans="1:16" s="26" customFormat="1" x14ac:dyDescent="0.25">
      <c r="A36" s="37" t="s">
        <v>91</v>
      </c>
      <c r="B36" s="37" t="s">
        <v>50</v>
      </c>
      <c r="C36" s="37" t="s">
        <v>30</v>
      </c>
      <c r="D36" s="37" t="s">
        <v>107</v>
      </c>
      <c r="E36" s="37" t="s">
        <v>53</v>
      </c>
      <c r="F36" s="37" t="s">
        <v>58</v>
      </c>
      <c r="G36" s="37" t="s">
        <v>59</v>
      </c>
      <c r="H36" s="37" t="s">
        <v>23</v>
      </c>
      <c r="I36" s="37" t="s">
        <v>45</v>
      </c>
      <c r="J36" s="37" t="s">
        <v>76</v>
      </c>
      <c r="K36" s="37" t="s">
        <v>77</v>
      </c>
      <c r="L36" s="38">
        <v>0</v>
      </c>
      <c r="M36" s="38">
        <v>8705430</v>
      </c>
      <c r="N36" s="38">
        <v>0</v>
      </c>
      <c r="O36" s="38">
        <f>M36-N36</f>
        <v>8705430</v>
      </c>
      <c r="P36" s="38">
        <v>8705430</v>
      </c>
    </row>
    <row r="37" spans="1:16" s="26" customFormat="1" x14ac:dyDescent="0.25">
      <c r="A37" s="37" t="s">
        <v>91</v>
      </c>
      <c r="B37" s="37" t="s">
        <v>49</v>
      </c>
      <c r="C37" s="37" t="s">
        <v>30</v>
      </c>
      <c r="D37" s="37" t="s">
        <v>116</v>
      </c>
      <c r="E37" s="37" t="s">
        <v>53</v>
      </c>
      <c r="F37" s="37" t="s">
        <v>58</v>
      </c>
      <c r="G37" s="37" t="s">
        <v>59</v>
      </c>
      <c r="H37" s="37" t="s">
        <v>23</v>
      </c>
      <c r="I37" s="37" t="s">
        <v>45</v>
      </c>
      <c r="J37" s="37" t="s">
        <v>76</v>
      </c>
      <c r="K37" s="37" t="s">
        <v>77</v>
      </c>
      <c r="L37" s="38">
        <v>9771019</v>
      </c>
      <c r="M37" s="38">
        <v>0</v>
      </c>
      <c r="N37" s="38">
        <v>0</v>
      </c>
      <c r="O37" s="38">
        <f>M37-N37</f>
        <v>0</v>
      </c>
      <c r="P37" s="38">
        <v>9771019</v>
      </c>
    </row>
    <row r="38" spans="1:16" s="26" customFormat="1" x14ac:dyDescent="0.25">
      <c r="A38" s="37" t="s">
        <v>91</v>
      </c>
      <c r="B38" s="37" t="s">
        <v>49</v>
      </c>
      <c r="C38" s="37" t="s">
        <v>30</v>
      </c>
      <c r="D38" s="37" t="s">
        <v>117</v>
      </c>
      <c r="E38" s="37" t="s">
        <v>53</v>
      </c>
      <c r="F38" s="37" t="s">
        <v>58</v>
      </c>
      <c r="G38" s="37" t="s">
        <v>59</v>
      </c>
      <c r="H38" s="37" t="s">
        <v>23</v>
      </c>
      <c r="I38" s="37" t="s">
        <v>45</v>
      </c>
      <c r="J38" s="37" t="s">
        <v>76</v>
      </c>
      <c r="K38" s="37" t="s">
        <v>77</v>
      </c>
      <c r="L38" s="38">
        <v>9923974</v>
      </c>
      <c r="M38" s="38">
        <v>0</v>
      </c>
      <c r="N38" s="38">
        <v>0</v>
      </c>
      <c r="O38" s="38">
        <f>M38-N38</f>
        <v>0</v>
      </c>
      <c r="P38" s="38">
        <v>9923974</v>
      </c>
    </row>
    <row r="39" spans="1:16" s="26" customFormat="1" x14ac:dyDescent="0.25">
      <c r="A39" s="37" t="s">
        <v>91</v>
      </c>
      <c r="B39" s="37" t="s">
        <v>50</v>
      </c>
      <c r="C39" s="37" t="s">
        <v>30</v>
      </c>
      <c r="D39" s="37" t="s">
        <v>110</v>
      </c>
      <c r="E39" s="37" t="s">
        <v>53</v>
      </c>
      <c r="F39" s="37" t="s">
        <v>58</v>
      </c>
      <c r="G39" s="37" t="s">
        <v>59</v>
      </c>
      <c r="H39" s="37" t="s">
        <v>23</v>
      </c>
      <c r="I39" s="37" t="s">
        <v>45</v>
      </c>
      <c r="J39" s="37" t="s">
        <v>76</v>
      </c>
      <c r="K39" s="37" t="s">
        <v>77</v>
      </c>
      <c r="L39" s="38">
        <v>10000000</v>
      </c>
      <c r="M39" s="38">
        <v>0</v>
      </c>
      <c r="N39" s="38">
        <v>0</v>
      </c>
      <c r="O39" s="38">
        <f>M39-N39</f>
        <v>0</v>
      </c>
      <c r="P39" s="38">
        <v>10000000</v>
      </c>
    </row>
    <row r="40" spans="1:16" s="26" customFormat="1" x14ac:dyDescent="0.25">
      <c r="A40" s="37" t="s">
        <v>91</v>
      </c>
      <c r="B40" s="37" t="s">
        <v>74</v>
      </c>
      <c r="C40" s="37" t="s">
        <v>30</v>
      </c>
      <c r="D40" s="37" t="s">
        <v>106</v>
      </c>
      <c r="E40" s="37" t="s">
        <v>53</v>
      </c>
      <c r="F40" s="37" t="s">
        <v>58</v>
      </c>
      <c r="G40" s="37" t="s">
        <v>59</v>
      </c>
      <c r="H40" s="37" t="s">
        <v>23</v>
      </c>
      <c r="I40" s="37" t="s">
        <v>45</v>
      </c>
      <c r="J40" s="37" t="s">
        <v>76</v>
      </c>
      <c r="K40" s="37" t="s">
        <v>77</v>
      </c>
      <c r="L40" s="38">
        <v>20226000</v>
      </c>
      <c r="M40" s="38">
        <v>0</v>
      </c>
      <c r="N40" s="38">
        <v>10113000</v>
      </c>
      <c r="O40" s="38">
        <f>M40-N40</f>
        <v>-10113000</v>
      </c>
      <c r="P40" s="38">
        <v>10113000</v>
      </c>
    </row>
    <row r="41" spans="1:16" s="26" customFormat="1" x14ac:dyDescent="0.25">
      <c r="A41" s="37" t="s">
        <v>91</v>
      </c>
      <c r="B41" s="37" t="s">
        <v>49</v>
      </c>
      <c r="C41" s="37" t="s">
        <v>30</v>
      </c>
      <c r="D41" s="37" t="s">
        <v>109</v>
      </c>
      <c r="E41" s="37" t="s">
        <v>53</v>
      </c>
      <c r="F41" s="37" t="s">
        <v>58</v>
      </c>
      <c r="G41" s="37" t="s">
        <v>59</v>
      </c>
      <c r="H41" s="37" t="s">
        <v>23</v>
      </c>
      <c r="I41" s="37" t="s">
        <v>45</v>
      </c>
      <c r="J41" s="37" t="s">
        <v>76</v>
      </c>
      <c r="K41" s="37" t="s">
        <v>77</v>
      </c>
      <c r="L41" s="38">
        <v>10194856</v>
      </c>
      <c r="M41" s="38">
        <v>0</v>
      </c>
      <c r="N41" s="38">
        <v>0</v>
      </c>
      <c r="O41" s="38">
        <f>M41-N41</f>
        <v>0</v>
      </c>
      <c r="P41" s="38">
        <v>10194856</v>
      </c>
    </row>
    <row r="42" spans="1:16" s="26" customFormat="1" x14ac:dyDescent="0.25">
      <c r="A42" s="37" t="s">
        <v>91</v>
      </c>
      <c r="B42" s="37" t="s">
        <v>50</v>
      </c>
      <c r="C42" s="37" t="s">
        <v>30</v>
      </c>
      <c r="D42" s="37" t="s">
        <v>108</v>
      </c>
      <c r="E42" s="37" t="s">
        <v>53</v>
      </c>
      <c r="F42" s="37" t="s">
        <v>58</v>
      </c>
      <c r="G42" s="37" t="s">
        <v>59</v>
      </c>
      <c r="H42" s="37" t="s">
        <v>23</v>
      </c>
      <c r="I42" s="37" t="s">
        <v>45</v>
      </c>
      <c r="J42" s="37" t="s">
        <v>76</v>
      </c>
      <c r="K42" s="37" t="s">
        <v>77</v>
      </c>
      <c r="L42" s="38">
        <v>0</v>
      </c>
      <c r="M42" s="38">
        <v>10240344</v>
      </c>
      <c r="N42" s="38">
        <v>0</v>
      </c>
      <c r="O42" s="38">
        <f>M42-N42</f>
        <v>10240344</v>
      </c>
      <c r="P42" s="38">
        <v>10240344</v>
      </c>
    </row>
    <row r="43" spans="1:16" s="26" customFormat="1" x14ac:dyDescent="0.25">
      <c r="A43" s="37" t="s">
        <v>91</v>
      </c>
      <c r="B43" s="37" t="s">
        <v>49</v>
      </c>
      <c r="C43" s="37" t="s">
        <v>30</v>
      </c>
      <c r="D43" s="37" t="s">
        <v>119</v>
      </c>
      <c r="E43" s="37" t="s">
        <v>53</v>
      </c>
      <c r="F43" s="37" t="s">
        <v>58</v>
      </c>
      <c r="G43" s="37" t="s">
        <v>59</v>
      </c>
      <c r="H43" s="37" t="s">
        <v>23</v>
      </c>
      <c r="I43" s="37" t="s">
        <v>45</v>
      </c>
      <c r="J43" s="37" t="s">
        <v>76</v>
      </c>
      <c r="K43" s="37" t="s">
        <v>77</v>
      </c>
      <c r="L43" s="38">
        <v>10425154</v>
      </c>
      <c r="M43" s="38">
        <v>0</v>
      </c>
      <c r="N43" s="38">
        <v>0</v>
      </c>
      <c r="O43" s="38">
        <f>M43-N43</f>
        <v>0</v>
      </c>
      <c r="P43" s="38">
        <v>10425154</v>
      </c>
    </row>
    <row r="44" spans="1:16" s="26" customFormat="1" x14ac:dyDescent="0.25">
      <c r="A44" s="37" t="s">
        <v>91</v>
      </c>
      <c r="B44" s="37" t="s">
        <v>50</v>
      </c>
      <c r="C44" s="37" t="s">
        <v>30</v>
      </c>
      <c r="D44" s="37" t="s">
        <v>121</v>
      </c>
      <c r="E44" s="37" t="s">
        <v>53</v>
      </c>
      <c r="F44" s="37" t="s">
        <v>58</v>
      </c>
      <c r="G44" s="37" t="s">
        <v>59</v>
      </c>
      <c r="H44" s="37" t="s">
        <v>23</v>
      </c>
      <c r="I44" s="37" t="s">
        <v>45</v>
      </c>
      <c r="J44" s="37" t="s">
        <v>76</v>
      </c>
      <c r="K44" s="37" t="s">
        <v>77</v>
      </c>
      <c r="L44" s="38">
        <v>0</v>
      </c>
      <c r="M44" s="38">
        <v>10431687</v>
      </c>
      <c r="N44" s="38">
        <v>0</v>
      </c>
      <c r="O44" s="38">
        <f>M44-N44</f>
        <v>10431687</v>
      </c>
      <c r="P44" s="38">
        <v>10431687</v>
      </c>
    </row>
    <row r="45" spans="1:16" s="26" customFormat="1" x14ac:dyDescent="0.25">
      <c r="A45" s="37" t="s">
        <v>91</v>
      </c>
      <c r="B45" s="37" t="s">
        <v>50</v>
      </c>
      <c r="C45" s="37" t="s">
        <v>30</v>
      </c>
      <c r="D45" s="37" t="s">
        <v>122</v>
      </c>
      <c r="E45" s="37" t="s">
        <v>53</v>
      </c>
      <c r="F45" s="37" t="s">
        <v>58</v>
      </c>
      <c r="G45" s="37" t="s">
        <v>59</v>
      </c>
      <c r="H45" s="37" t="s">
        <v>23</v>
      </c>
      <c r="I45" s="37" t="s">
        <v>45</v>
      </c>
      <c r="J45" s="37" t="s">
        <v>76</v>
      </c>
      <c r="K45" s="37" t="s">
        <v>77</v>
      </c>
      <c r="L45" s="38">
        <v>0</v>
      </c>
      <c r="M45" s="38">
        <v>10606940</v>
      </c>
      <c r="N45" s="38">
        <v>0</v>
      </c>
      <c r="O45" s="38">
        <f>M45-N45</f>
        <v>10606940</v>
      </c>
      <c r="P45" s="38">
        <v>10606940</v>
      </c>
    </row>
    <row r="46" spans="1:16" s="26" customFormat="1" x14ac:dyDescent="0.25">
      <c r="A46" s="37" t="s">
        <v>91</v>
      </c>
      <c r="B46" s="37" t="s">
        <v>50</v>
      </c>
      <c r="C46" s="37" t="s">
        <v>30</v>
      </c>
      <c r="D46" s="37" t="s">
        <v>114</v>
      </c>
      <c r="E46" s="37" t="s">
        <v>53</v>
      </c>
      <c r="F46" s="37" t="s">
        <v>58</v>
      </c>
      <c r="G46" s="37" t="s">
        <v>59</v>
      </c>
      <c r="H46" s="37" t="s">
        <v>23</v>
      </c>
      <c r="I46" s="37" t="s">
        <v>45</v>
      </c>
      <c r="J46" s="37" t="s">
        <v>76</v>
      </c>
      <c r="K46" s="37" t="s">
        <v>77</v>
      </c>
      <c r="L46" s="38">
        <v>0</v>
      </c>
      <c r="M46" s="38">
        <v>10664583</v>
      </c>
      <c r="N46" s="38">
        <v>0</v>
      </c>
      <c r="O46" s="38">
        <f>M46-N46</f>
        <v>10664583</v>
      </c>
      <c r="P46" s="38">
        <v>10664583</v>
      </c>
    </row>
    <row r="47" spans="1:16" s="26" customFormat="1" x14ac:dyDescent="0.25">
      <c r="A47" s="37" t="s">
        <v>91</v>
      </c>
      <c r="B47" s="37" t="s">
        <v>50</v>
      </c>
      <c r="C47" s="37" t="s">
        <v>30</v>
      </c>
      <c r="D47" s="37" t="s">
        <v>109</v>
      </c>
      <c r="E47" s="37" t="s">
        <v>53</v>
      </c>
      <c r="F47" s="37" t="s">
        <v>58</v>
      </c>
      <c r="G47" s="37" t="s">
        <v>59</v>
      </c>
      <c r="H47" s="37" t="s">
        <v>23</v>
      </c>
      <c r="I47" s="37" t="s">
        <v>45</v>
      </c>
      <c r="J47" s="37" t="s">
        <v>76</v>
      </c>
      <c r="K47" s="37" t="s">
        <v>77</v>
      </c>
      <c r="L47" s="38">
        <v>0</v>
      </c>
      <c r="M47" s="38">
        <v>10686488</v>
      </c>
      <c r="N47" s="38">
        <v>0</v>
      </c>
      <c r="O47" s="38">
        <f>M47-N47</f>
        <v>10686488</v>
      </c>
      <c r="P47" s="38">
        <v>10686488</v>
      </c>
    </row>
    <row r="48" spans="1:16" s="26" customFormat="1" x14ac:dyDescent="0.25">
      <c r="A48" s="37" t="s">
        <v>91</v>
      </c>
      <c r="B48" s="37" t="s">
        <v>74</v>
      </c>
      <c r="C48" s="37" t="s">
        <v>30</v>
      </c>
      <c r="D48" s="37" t="s">
        <v>123</v>
      </c>
      <c r="E48" s="37" t="s">
        <v>53</v>
      </c>
      <c r="F48" s="37" t="s">
        <v>58</v>
      </c>
      <c r="G48" s="37" t="s">
        <v>64</v>
      </c>
      <c r="H48" s="37" t="s">
        <v>23</v>
      </c>
      <c r="I48" s="37" t="s">
        <v>45</v>
      </c>
      <c r="J48" s="37" t="s">
        <v>76</v>
      </c>
      <c r="K48" s="37" t="s">
        <v>77</v>
      </c>
      <c r="L48" s="38">
        <v>11000000</v>
      </c>
      <c r="M48" s="38">
        <v>0</v>
      </c>
      <c r="N48" s="38">
        <v>0</v>
      </c>
      <c r="O48" s="38">
        <f>M48-N48</f>
        <v>0</v>
      </c>
      <c r="P48" s="38">
        <v>11000000</v>
      </c>
    </row>
    <row r="49" spans="1:16" s="26" customFormat="1" x14ac:dyDescent="0.25">
      <c r="A49" s="37" t="s">
        <v>91</v>
      </c>
      <c r="B49" s="37" t="s">
        <v>49</v>
      </c>
      <c r="C49" s="37" t="s">
        <v>30</v>
      </c>
      <c r="D49" s="37" t="s">
        <v>106</v>
      </c>
      <c r="E49" s="37" t="s">
        <v>53</v>
      </c>
      <c r="F49" s="37" t="s">
        <v>58</v>
      </c>
      <c r="G49" s="37" t="s">
        <v>59</v>
      </c>
      <c r="H49" s="37" t="s">
        <v>23</v>
      </c>
      <c r="I49" s="37" t="s">
        <v>45</v>
      </c>
      <c r="J49" s="37" t="s">
        <v>76</v>
      </c>
      <c r="K49" s="37" t="s">
        <v>77</v>
      </c>
      <c r="L49" s="38">
        <v>12489488</v>
      </c>
      <c r="M49" s="38">
        <v>0</v>
      </c>
      <c r="N49" s="38">
        <v>0</v>
      </c>
      <c r="O49" s="38">
        <f>M49-N49</f>
        <v>0</v>
      </c>
      <c r="P49" s="38">
        <v>12489488</v>
      </c>
    </row>
    <row r="50" spans="1:16" s="26" customFormat="1" x14ac:dyDescent="0.25">
      <c r="A50" s="37" t="s">
        <v>91</v>
      </c>
      <c r="B50" s="37" t="s">
        <v>50</v>
      </c>
      <c r="C50" s="37" t="s">
        <v>30</v>
      </c>
      <c r="D50" s="37" t="s">
        <v>112</v>
      </c>
      <c r="E50" s="37" t="s">
        <v>53</v>
      </c>
      <c r="F50" s="37" t="s">
        <v>58</v>
      </c>
      <c r="G50" s="37" t="s">
        <v>59</v>
      </c>
      <c r="H50" s="37" t="s">
        <v>23</v>
      </c>
      <c r="I50" s="37" t="s">
        <v>45</v>
      </c>
      <c r="J50" s="37" t="s">
        <v>76</v>
      </c>
      <c r="K50" s="37" t="s">
        <v>77</v>
      </c>
      <c r="L50" s="38">
        <v>14229163</v>
      </c>
      <c r="M50" s="38">
        <v>0</v>
      </c>
      <c r="N50" s="38">
        <v>0</v>
      </c>
      <c r="O50" s="38">
        <f>M50-N50</f>
        <v>0</v>
      </c>
      <c r="P50" s="38">
        <v>14229163</v>
      </c>
    </row>
    <row r="51" spans="1:16" s="26" customFormat="1" x14ac:dyDescent="0.25">
      <c r="A51" s="37" t="s">
        <v>91</v>
      </c>
      <c r="B51" s="37" t="s">
        <v>49</v>
      </c>
      <c r="C51" s="37" t="s">
        <v>30</v>
      </c>
      <c r="D51" s="37" t="s">
        <v>112</v>
      </c>
      <c r="E51" s="37" t="s">
        <v>53</v>
      </c>
      <c r="F51" s="37" t="s">
        <v>58</v>
      </c>
      <c r="G51" s="37" t="s">
        <v>59</v>
      </c>
      <c r="H51" s="37" t="s">
        <v>23</v>
      </c>
      <c r="I51" s="37" t="s">
        <v>45</v>
      </c>
      <c r="J51" s="37" t="s">
        <v>76</v>
      </c>
      <c r="K51" s="37" t="s">
        <v>77</v>
      </c>
      <c r="L51" s="38">
        <v>16613570</v>
      </c>
      <c r="M51" s="38">
        <v>0</v>
      </c>
      <c r="N51" s="38">
        <v>0</v>
      </c>
      <c r="O51" s="38">
        <f>M51-N51</f>
        <v>0</v>
      </c>
      <c r="P51" s="38">
        <v>16613570</v>
      </c>
    </row>
    <row r="52" spans="1:16" s="26" customFormat="1" x14ac:dyDescent="0.25">
      <c r="A52" s="37" t="s">
        <v>91</v>
      </c>
      <c r="B52" s="37" t="s">
        <v>50</v>
      </c>
      <c r="C52" s="37" t="s">
        <v>30</v>
      </c>
      <c r="D52" s="37" t="s">
        <v>118</v>
      </c>
      <c r="E52" s="37" t="s">
        <v>53</v>
      </c>
      <c r="F52" s="37" t="s">
        <v>58</v>
      </c>
      <c r="G52" s="37" t="s">
        <v>64</v>
      </c>
      <c r="H52" s="37" t="s">
        <v>23</v>
      </c>
      <c r="I52" s="37" t="s">
        <v>45</v>
      </c>
      <c r="J52" s="37" t="s">
        <v>76</v>
      </c>
      <c r="K52" s="37" t="s">
        <v>77</v>
      </c>
      <c r="L52" s="38">
        <v>0</v>
      </c>
      <c r="M52" s="38">
        <v>16683246</v>
      </c>
      <c r="N52" s="38">
        <v>0</v>
      </c>
      <c r="O52" s="38">
        <f>M52-N52</f>
        <v>16683246</v>
      </c>
      <c r="P52" s="38">
        <v>16683246</v>
      </c>
    </row>
    <row r="53" spans="1:16" s="26" customFormat="1" x14ac:dyDescent="0.25">
      <c r="A53" s="37" t="s">
        <v>91</v>
      </c>
      <c r="B53" s="37" t="s">
        <v>49</v>
      </c>
      <c r="C53" s="37" t="s">
        <v>30</v>
      </c>
      <c r="D53" s="37" t="s">
        <v>123</v>
      </c>
      <c r="E53" s="37" t="s">
        <v>53</v>
      </c>
      <c r="F53" s="37" t="s">
        <v>58</v>
      </c>
      <c r="G53" s="37" t="s">
        <v>64</v>
      </c>
      <c r="H53" s="37" t="s">
        <v>23</v>
      </c>
      <c r="I53" s="37" t="s">
        <v>45</v>
      </c>
      <c r="J53" s="37" t="s">
        <v>76</v>
      </c>
      <c r="K53" s="37" t="s">
        <v>77</v>
      </c>
      <c r="L53" s="38">
        <v>17107539</v>
      </c>
      <c r="M53" s="38">
        <v>0</v>
      </c>
      <c r="N53" s="38">
        <v>0</v>
      </c>
      <c r="O53" s="38">
        <f>M53-N53</f>
        <v>0</v>
      </c>
      <c r="P53" s="38">
        <v>17107539</v>
      </c>
    </row>
    <row r="54" spans="1:16" s="26" customFormat="1" x14ac:dyDescent="0.25">
      <c r="A54" s="37" t="s">
        <v>91</v>
      </c>
      <c r="B54" s="37" t="s">
        <v>49</v>
      </c>
      <c r="C54" s="37" t="s">
        <v>30</v>
      </c>
      <c r="D54" s="37" t="s">
        <v>121</v>
      </c>
      <c r="E54" s="37" t="s">
        <v>53</v>
      </c>
      <c r="F54" s="37" t="s">
        <v>58</v>
      </c>
      <c r="G54" s="37" t="s">
        <v>59</v>
      </c>
      <c r="H54" s="37" t="s">
        <v>23</v>
      </c>
      <c r="I54" s="37" t="s">
        <v>45</v>
      </c>
      <c r="J54" s="37" t="s">
        <v>76</v>
      </c>
      <c r="K54" s="37" t="s">
        <v>77</v>
      </c>
      <c r="L54" s="38">
        <v>18568313</v>
      </c>
      <c r="M54" s="38">
        <v>0</v>
      </c>
      <c r="N54" s="38">
        <v>0</v>
      </c>
      <c r="O54" s="38">
        <f>M54-N54</f>
        <v>0</v>
      </c>
      <c r="P54" s="38">
        <v>18568313</v>
      </c>
    </row>
    <row r="55" spans="1:16" s="26" customFormat="1" x14ac:dyDescent="0.25">
      <c r="A55" s="37" t="s">
        <v>91</v>
      </c>
      <c r="B55" s="37" t="s">
        <v>49</v>
      </c>
      <c r="C55" s="37" t="s">
        <v>30</v>
      </c>
      <c r="D55" s="37" t="s">
        <v>104</v>
      </c>
      <c r="E55" s="37" t="s">
        <v>53</v>
      </c>
      <c r="F55" s="37" t="s">
        <v>58</v>
      </c>
      <c r="G55" s="37" t="s">
        <v>59</v>
      </c>
      <c r="H55" s="37" t="s">
        <v>23</v>
      </c>
      <c r="I55" s="37" t="s">
        <v>45</v>
      </c>
      <c r="J55" s="37" t="s">
        <v>76</v>
      </c>
      <c r="K55" s="37" t="s">
        <v>77</v>
      </c>
      <c r="L55" s="38">
        <v>19422344</v>
      </c>
      <c r="M55" s="38">
        <v>0</v>
      </c>
      <c r="N55" s="38">
        <v>0</v>
      </c>
      <c r="O55" s="38">
        <f>M55-N55</f>
        <v>0</v>
      </c>
      <c r="P55" s="38">
        <v>19422344</v>
      </c>
    </row>
    <row r="56" spans="1:16" s="26" customFormat="1" x14ac:dyDescent="0.25">
      <c r="A56" s="37" t="s">
        <v>91</v>
      </c>
      <c r="B56" s="37" t="s">
        <v>49</v>
      </c>
      <c r="C56" s="37" t="s">
        <v>30</v>
      </c>
      <c r="D56" s="37" t="s">
        <v>122</v>
      </c>
      <c r="E56" s="37" t="s">
        <v>53</v>
      </c>
      <c r="F56" s="37" t="s">
        <v>58</v>
      </c>
      <c r="G56" s="37" t="s">
        <v>59</v>
      </c>
      <c r="H56" s="37" t="s">
        <v>23</v>
      </c>
      <c r="I56" s="37" t="s">
        <v>45</v>
      </c>
      <c r="J56" s="37" t="s">
        <v>76</v>
      </c>
      <c r="K56" s="37" t="s">
        <v>77</v>
      </c>
      <c r="L56" s="38">
        <v>20393060</v>
      </c>
      <c r="M56" s="38">
        <v>0</v>
      </c>
      <c r="N56" s="38">
        <v>0</v>
      </c>
      <c r="O56" s="38">
        <f>M56-N56</f>
        <v>0</v>
      </c>
      <c r="P56" s="38">
        <v>20393060</v>
      </c>
    </row>
    <row r="57" spans="1:16" s="26" customFormat="1" x14ac:dyDescent="0.25">
      <c r="A57" s="37" t="s">
        <v>91</v>
      </c>
      <c r="B57" s="37" t="s">
        <v>49</v>
      </c>
      <c r="C57" s="37" t="s">
        <v>30</v>
      </c>
      <c r="D57" s="37" t="s">
        <v>105</v>
      </c>
      <c r="E57" s="37" t="s">
        <v>53</v>
      </c>
      <c r="F57" s="37" t="s">
        <v>58</v>
      </c>
      <c r="G57" s="37" t="s">
        <v>59</v>
      </c>
      <c r="H57" s="37" t="s">
        <v>23</v>
      </c>
      <c r="I57" s="37" t="s">
        <v>45</v>
      </c>
      <c r="J57" s="37" t="s">
        <v>76</v>
      </c>
      <c r="K57" s="37" t="s">
        <v>77</v>
      </c>
      <c r="L57" s="38">
        <v>20729435</v>
      </c>
      <c r="M57" s="38">
        <v>0</v>
      </c>
      <c r="N57" s="38">
        <v>0</v>
      </c>
      <c r="O57" s="38">
        <f>M57-N57</f>
        <v>0</v>
      </c>
      <c r="P57" s="38">
        <v>20729435</v>
      </c>
    </row>
    <row r="58" spans="1:16" s="26" customFormat="1" x14ac:dyDescent="0.25">
      <c r="A58" s="37" t="s">
        <v>91</v>
      </c>
      <c r="B58" s="37" t="s">
        <v>50</v>
      </c>
      <c r="C58" s="37" t="s">
        <v>30</v>
      </c>
      <c r="D58" s="37" t="s">
        <v>123</v>
      </c>
      <c r="E58" s="37" t="s">
        <v>53</v>
      </c>
      <c r="F58" s="37" t="s">
        <v>58</v>
      </c>
      <c r="G58" s="37" t="s">
        <v>64</v>
      </c>
      <c r="H58" s="37" t="s">
        <v>23</v>
      </c>
      <c r="I58" s="37" t="s">
        <v>45</v>
      </c>
      <c r="J58" s="37" t="s">
        <v>76</v>
      </c>
      <c r="K58" s="37" t="s">
        <v>77</v>
      </c>
      <c r="L58" s="38">
        <v>0</v>
      </c>
      <c r="M58" s="38">
        <v>23892461</v>
      </c>
      <c r="N58" s="38">
        <v>0</v>
      </c>
      <c r="O58" s="38">
        <f>M58-N58</f>
        <v>23892461</v>
      </c>
      <c r="P58" s="38">
        <v>23892461</v>
      </c>
    </row>
    <row r="59" spans="1:16" s="26" customFormat="1" x14ac:dyDescent="0.25">
      <c r="A59" s="37" t="s">
        <v>91</v>
      </c>
      <c r="B59" s="37" t="s">
        <v>49</v>
      </c>
      <c r="C59" s="37" t="s">
        <v>30</v>
      </c>
      <c r="D59" s="37" t="s">
        <v>107</v>
      </c>
      <c r="E59" s="37" t="s">
        <v>53</v>
      </c>
      <c r="F59" s="37" t="s">
        <v>58</v>
      </c>
      <c r="G59" s="37" t="s">
        <v>59</v>
      </c>
      <c r="H59" s="37" t="s">
        <v>23</v>
      </c>
      <c r="I59" s="37" t="s">
        <v>45</v>
      </c>
      <c r="J59" s="37" t="s">
        <v>76</v>
      </c>
      <c r="K59" s="37" t="s">
        <v>77</v>
      </c>
      <c r="L59" s="38">
        <v>24190274</v>
      </c>
      <c r="M59" s="38">
        <v>0</v>
      </c>
      <c r="N59" s="38">
        <v>0</v>
      </c>
      <c r="O59" s="38">
        <f>M59-N59</f>
        <v>0</v>
      </c>
      <c r="P59" s="38">
        <v>24190274</v>
      </c>
    </row>
    <row r="60" spans="1:16" s="26" customFormat="1" x14ac:dyDescent="0.25">
      <c r="A60" s="37" t="s">
        <v>91</v>
      </c>
      <c r="B60" s="37" t="s">
        <v>74</v>
      </c>
      <c r="C60" s="37" t="s">
        <v>30</v>
      </c>
      <c r="D60" s="37" t="s">
        <v>82</v>
      </c>
      <c r="E60" s="37" t="s">
        <v>53</v>
      </c>
      <c r="F60" s="37" t="s">
        <v>58</v>
      </c>
      <c r="G60" s="37" t="s">
        <v>62</v>
      </c>
      <c r="H60" s="37" t="s">
        <v>23</v>
      </c>
      <c r="I60" s="37" t="s">
        <v>45</v>
      </c>
      <c r="J60" s="37" t="s">
        <v>76</v>
      </c>
      <c r="K60" s="37" t="s">
        <v>77</v>
      </c>
      <c r="L60" s="38">
        <v>27867000</v>
      </c>
      <c r="M60" s="38">
        <v>0</v>
      </c>
      <c r="N60" s="38">
        <v>0</v>
      </c>
      <c r="O60" s="38">
        <f>M60-N60</f>
        <v>0</v>
      </c>
      <c r="P60" s="38">
        <v>27867000</v>
      </c>
    </row>
    <row r="61" spans="1:16" s="26" customFormat="1" x14ac:dyDescent="0.25">
      <c r="A61" s="37" t="s">
        <v>91</v>
      </c>
      <c r="B61" s="37" t="s">
        <v>49</v>
      </c>
      <c r="C61" s="37" t="s">
        <v>30</v>
      </c>
      <c r="D61" s="37" t="s">
        <v>103</v>
      </c>
      <c r="E61" s="37" t="s">
        <v>53</v>
      </c>
      <c r="F61" s="37" t="s">
        <v>58</v>
      </c>
      <c r="G61" s="37" t="s">
        <v>59</v>
      </c>
      <c r="H61" s="37" t="s">
        <v>23</v>
      </c>
      <c r="I61" s="37" t="s">
        <v>45</v>
      </c>
      <c r="J61" s="37" t="s">
        <v>76</v>
      </c>
      <c r="K61" s="37" t="s">
        <v>77</v>
      </c>
      <c r="L61" s="38">
        <v>27632701</v>
      </c>
      <c r="M61" s="38">
        <v>564000</v>
      </c>
      <c r="N61" s="38">
        <v>0</v>
      </c>
      <c r="O61" s="38">
        <f>M61-N61</f>
        <v>564000</v>
      </c>
      <c r="P61" s="38">
        <v>28196701</v>
      </c>
    </row>
    <row r="62" spans="1:16" s="26" customFormat="1" x14ac:dyDescent="0.25">
      <c r="A62" s="37" t="s">
        <v>91</v>
      </c>
      <c r="B62" s="37" t="s">
        <v>78</v>
      </c>
      <c r="C62" s="37" t="s">
        <v>30</v>
      </c>
      <c r="D62" s="37" t="s">
        <v>86</v>
      </c>
      <c r="E62" s="37" t="s">
        <v>53</v>
      </c>
      <c r="F62" s="37" t="s">
        <v>58</v>
      </c>
      <c r="G62" s="37" t="s">
        <v>62</v>
      </c>
      <c r="H62" s="37" t="s">
        <v>23</v>
      </c>
      <c r="I62" s="37" t="s">
        <v>45</v>
      </c>
      <c r="J62" s="37" t="s">
        <v>76</v>
      </c>
      <c r="K62" s="37" t="s">
        <v>77</v>
      </c>
      <c r="L62" s="38">
        <v>0</v>
      </c>
      <c r="M62" s="38">
        <v>29976094</v>
      </c>
      <c r="N62" s="38">
        <v>0</v>
      </c>
      <c r="O62" s="38">
        <f>M62-N62</f>
        <v>29976094</v>
      </c>
      <c r="P62" s="38">
        <v>29976094</v>
      </c>
    </row>
    <row r="63" spans="1:16" s="26" customFormat="1" x14ac:dyDescent="0.25">
      <c r="A63" s="37" t="s">
        <v>91</v>
      </c>
      <c r="B63" s="37" t="s">
        <v>78</v>
      </c>
      <c r="C63" s="37" t="s">
        <v>30</v>
      </c>
      <c r="D63" s="37" t="s">
        <v>87</v>
      </c>
      <c r="E63" s="37" t="s">
        <v>53</v>
      </c>
      <c r="F63" s="37" t="s">
        <v>58</v>
      </c>
      <c r="G63" s="37" t="s">
        <v>62</v>
      </c>
      <c r="H63" s="37" t="s">
        <v>23</v>
      </c>
      <c r="I63" s="37" t="s">
        <v>45</v>
      </c>
      <c r="J63" s="37" t="s">
        <v>76</v>
      </c>
      <c r="K63" s="37" t="s">
        <v>77</v>
      </c>
      <c r="L63" s="38">
        <v>0</v>
      </c>
      <c r="M63" s="38">
        <v>33791009</v>
      </c>
      <c r="N63" s="38">
        <v>0</v>
      </c>
      <c r="O63" s="38">
        <f>M63-N63</f>
        <v>33791009</v>
      </c>
      <c r="P63" s="38">
        <v>33791009</v>
      </c>
    </row>
    <row r="64" spans="1:16" s="26" customFormat="1" x14ac:dyDescent="0.25">
      <c r="A64" s="37" t="s">
        <v>91</v>
      </c>
      <c r="B64" s="37" t="s">
        <v>73</v>
      </c>
      <c r="C64" s="37" t="s">
        <v>30</v>
      </c>
      <c r="D64" s="37" t="s">
        <v>82</v>
      </c>
      <c r="E64" s="37" t="s">
        <v>53</v>
      </c>
      <c r="F64" s="37" t="s">
        <v>58</v>
      </c>
      <c r="G64" s="37" t="s">
        <v>62</v>
      </c>
      <c r="H64" s="37" t="s">
        <v>23</v>
      </c>
      <c r="I64" s="37" t="s">
        <v>45</v>
      </c>
      <c r="J64" s="37" t="s">
        <v>76</v>
      </c>
      <c r="K64" s="37" t="s">
        <v>77</v>
      </c>
      <c r="L64" s="38">
        <v>51397000</v>
      </c>
      <c r="M64" s="38">
        <v>1049000</v>
      </c>
      <c r="N64" s="38">
        <v>0</v>
      </c>
      <c r="O64" s="38">
        <f>M64-N64</f>
        <v>1049000</v>
      </c>
      <c r="P64" s="38">
        <v>52446000</v>
      </c>
    </row>
    <row r="65" spans="1:16" s="26" customFormat="1" x14ac:dyDescent="0.25">
      <c r="A65" s="37" t="s">
        <v>91</v>
      </c>
      <c r="B65" s="37" t="s">
        <v>78</v>
      </c>
      <c r="C65" s="37" t="s">
        <v>30</v>
      </c>
      <c r="D65" s="37" t="s">
        <v>82</v>
      </c>
      <c r="E65" s="37" t="s">
        <v>53</v>
      </c>
      <c r="F65" s="37" t="s">
        <v>58</v>
      </c>
      <c r="G65" s="37" t="s">
        <v>62</v>
      </c>
      <c r="H65" s="37" t="s">
        <v>23</v>
      </c>
      <c r="I65" s="37" t="s">
        <v>45</v>
      </c>
      <c r="J65" s="37" t="s">
        <v>76</v>
      </c>
      <c r="K65" s="37" t="s">
        <v>77</v>
      </c>
      <c r="L65" s="38">
        <v>0</v>
      </c>
      <c r="M65" s="38">
        <v>83448201</v>
      </c>
      <c r="N65" s="38">
        <v>0</v>
      </c>
      <c r="O65" s="38">
        <f>M65-N65</f>
        <v>83448201</v>
      </c>
      <c r="P65" s="38">
        <v>83448201</v>
      </c>
    </row>
    <row r="66" spans="1:16" s="26" customFormat="1" x14ac:dyDescent="0.25">
      <c r="A66" s="37" t="s">
        <v>91</v>
      </c>
      <c r="B66" s="37" t="s">
        <v>74</v>
      </c>
      <c r="C66" s="37" t="s">
        <v>30</v>
      </c>
      <c r="D66" s="37" t="s">
        <v>88</v>
      </c>
      <c r="E66" s="37" t="s">
        <v>53</v>
      </c>
      <c r="F66" s="37" t="s">
        <v>58</v>
      </c>
      <c r="G66" s="37" t="s">
        <v>62</v>
      </c>
      <c r="H66" s="37" t="s">
        <v>23</v>
      </c>
      <c r="I66" s="37" t="s">
        <v>45</v>
      </c>
      <c r="J66" s="37" t="s">
        <v>76</v>
      </c>
      <c r="K66" s="37" t="s">
        <v>77</v>
      </c>
      <c r="L66" s="38">
        <v>83696000</v>
      </c>
      <c r="M66" s="38">
        <v>0</v>
      </c>
      <c r="N66" s="38">
        <v>0</v>
      </c>
      <c r="O66" s="38">
        <f>M66-N66</f>
        <v>0</v>
      </c>
      <c r="P66" s="38">
        <v>83696000</v>
      </c>
    </row>
    <row r="67" spans="1:16" s="26" customFormat="1" x14ac:dyDescent="0.25">
      <c r="A67" s="37" t="s">
        <v>91</v>
      </c>
      <c r="B67" s="37" t="s">
        <v>74</v>
      </c>
      <c r="C67" s="37" t="s">
        <v>30</v>
      </c>
      <c r="D67" s="37" t="s">
        <v>86</v>
      </c>
      <c r="E67" s="37" t="s">
        <v>53</v>
      </c>
      <c r="F67" s="37" t="s">
        <v>58</v>
      </c>
      <c r="G67" s="37" t="s">
        <v>62</v>
      </c>
      <c r="H67" s="37" t="s">
        <v>23</v>
      </c>
      <c r="I67" s="37" t="s">
        <v>45</v>
      </c>
      <c r="J67" s="37" t="s">
        <v>76</v>
      </c>
      <c r="K67" s="37" t="s">
        <v>77</v>
      </c>
      <c r="L67" s="38">
        <v>129524000</v>
      </c>
      <c r="M67" s="38">
        <v>0</v>
      </c>
      <c r="N67" s="38">
        <v>0</v>
      </c>
      <c r="O67" s="38">
        <f>M67-N67</f>
        <v>0</v>
      </c>
      <c r="P67" s="38">
        <v>129524000</v>
      </c>
    </row>
    <row r="68" spans="1:16" s="26" customFormat="1" x14ac:dyDescent="0.25">
      <c r="A68" s="37" t="s">
        <v>91</v>
      </c>
      <c r="B68" s="37" t="s">
        <v>74</v>
      </c>
      <c r="C68" s="37" t="s">
        <v>30</v>
      </c>
      <c r="D68" s="37" t="s">
        <v>87</v>
      </c>
      <c r="E68" s="37" t="s">
        <v>53</v>
      </c>
      <c r="F68" s="37" t="s">
        <v>58</v>
      </c>
      <c r="G68" s="37" t="s">
        <v>62</v>
      </c>
      <c r="H68" s="37" t="s">
        <v>23</v>
      </c>
      <c r="I68" s="37" t="s">
        <v>45</v>
      </c>
      <c r="J68" s="37" t="s">
        <v>76</v>
      </c>
      <c r="K68" s="37" t="s">
        <v>77</v>
      </c>
      <c r="L68" s="38">
        <v>134643000</v>
      </c>
      <c r="M68" s="38">
        <v>0</v>
      </c>
      <c r="N68" s="38">
        <v>0</v>
      </c>
      <c r="O68" s="38">
        <f>M68-N68</f>
        <v>0</v>
      </c>
      <c r="P68" s="38">
        <v>134643000</v>
      </c>
    </row>
    <row r="69" spans="1:16" s="26" customFormat="1" x14ac:dyDescent="0.25">
      <c r="A69" s="37" t="s">
        <v>91</v>
      </c>
      <c r="B69" s="37" t="s">
        <v>49</v>
      </c>
      <c r="C69" s="37" t="s">
        <v>30</v>
      </c>
      <c r="D69" s="37" t="s">
        <v>88</v>
      </c>
      <c r="E69" s="37" t="s">
        <v>53</v>
      </c>
      <c r="F69" s="37" t="s">
        <v>58</v>
      </c>
      <c r="G69" s="37" t="s">
        <v>62</v>
      </c>
      <c r="H69" s="37" t="s">
        <v>23</v>
      </c>
      <c r="I69" s="37" t="s">
        <v>45</v>
      </c>
      <c r="J69" s="37" t="s">
        <v>76</v>
      </c>
      <c r="K69" s="37" t="s">
        <v>77</v>
      </c>
      <c r="L69" s="38">
        <v>416304000</v>
      </c>
      <c r="M69" s="38">
        <v>0</v>
      </c>
      <c r="N69" s="38">
        <v>0</v>
      </c>
      <c r="O69" s="38">
        <f>M69-N69</f>
        <v>0</v>
      </c>
      <c r="P69" s="38">
        <v>416304000</v>
      </c>
    </row>
    <row r="70" spans="1:16" s="26" customFormat="1" x14ac:dyDescent="0.25">
      <c r="A70" s="37" t="s">
        <v>91</v>
      </c>
      <c r="B70" s="37" t="s">
        <v>49</v>
      </c>
      <c r="C70" s="37" t="s">
        <v>30</v>
      </c>
      <c r="D70" s="37" t="s">
        <v>86</v>
      </c>
      <c r="E70" s="37" t="s">
        <v>53</v>
      </c>
      <c r="F70" s="37" t="s">
        <v>58</v>
      </c>
      <c r="G70" s="37" t="s">
        <v>62</v>
      </c>
      <c r="H70" s="37" t="s">
        <v>23</v>
      </c>
      <c r="I70" s="37" t="s">
        <v>45</v>
      </c>
      <c r="J70" s="37" t="s">
        <v>76</v>
      </c>
      <c r="K70" s="37" t="s">
        <v>77</v>
      </c>
      <c r="L70" s="38">
        <v>1252529000</v>
      </c>
      <c r="M70" s="38">
        <v>0</v>
      </c>
      <c r="N70" s="38">
        <v>0</v>
      </c>
      <c r="O70" s="38">
        <f>M70-N70</f>
        <v>0</v>
      </c>
      <c r="P70" s="38">
        <v>1252529000</v>
      </c>
    </row>
    <row r="71" spans="1:16" s="26" customFormat="1" x14ac:dyDescent="0.25">
      <c r="A71" s="37" t="s">
        <v>91</v>
      </c>
      <c r="B71" s="37" t="s">
        <v>49</v>
      </c>
      <c r="C71" s="37" t="s">
        <v>30</v>
      </c>
      <c r="D71" s="37" t="s">
        <v>87</v>
      </c>
      <c r="E71" s="37" t="s">
        <v>53</v>
      </c>
      <c r="F71" s="37" t="s">
        <v>58</v>
      </c>
      <c r="G71" s="37" t="s">
        <v>62</v>
      </c>
      <c r="H71" s="37" t="s">
        <v>23</v>
      </c>
      <c r="I71" s="37" t="s">
        <v>45</v>
      </c>
      <c r="J71" s="37" t="s">
        <v>76</v>
      </c>
      <c r="K71" s="37" t="s">
        <v>77</v>
      </c>
      <c r="L71" s="38">
        <v>1429133991</v>
      </c>
      <c r="M71" s="38">
        <v>0</v>
      </c>
      <c r="N71" s="38">
        <v>0</v>
      </c>
      <c r="O71" s="38">
        <f>M71-N71</f>
        <v>0</v>
      </c>
      <c r="P71" s="38">
        <v>1429133991</v>
      </c>
    </row>
    <row r="72" spans="1:16" s="26" customFormat="1" x14ac:dyDescent="0.25">
      <c r="A72" s="37" t="s">
        <v>91</v>
      </c>
      <c r="B72" s="37" t="s">
        <v>49</v>
      </c>
      <c r="C72" s="37" t="s">
        <v>30</v>
      </c>
      <c r="D72" s="37" t="s">
        <v>82</v>
      </c>
      <c r="E72" s="37" t="s">
        <v>53</v>
      </c>
      <c r="F72" s="37" t="s">
        <v>58</v>
      </c>
      <c r="G72" s="37" t="s">
        <v>62</v>
      </c>
      <c r="H72" s="37" t="s">
        <v>23</v>
      </c>
      <c r="I72" s="37" t="s">
        <v>45</v>
      </c>
      <c r="J72" s="37" t="s">
        <v>76</v>
      </c>
      <c r="K72" s="37" t="s">
        <v>77</v>
      </c>
      <c r="L72" s="38">
        <v>1881311799</v>
      </c>
      <c r="M72" s="38">
        <v>541927000</v>
      </c>
      <c r="N72" s="38">
        <v>0</v>
      </c>
      <c r="O72" s="38">
        <f>M72-N72</f>
        <v>541927000</v>
      </c>
      <c r="P72" s="38">
        <v>2423238799</v>
      </c>
    </row>
    <row r="73" spans="1:16" s="26" customFormat="1" x14ac:dyDescent="0.25">
      <c r="A73" s="37" t="s">
        <v>91</v>
      </c>
      <c r="B73" s="37" t="s">
        <v>49</v>
      </c>
      <c r="C73" s="37" t="s">
        <v>30</v>
      </c>
      <c r="D73" s="37" t="s">
        <v>84</v>
      </c>
      <c r="E73" s="37" t="s">
        <v>53</v>
      </c>
      <c r="F73" s="37" t="s">
        <v>58</v>
      </c>
      <c r="G73" s="37" t="s">
        <v>59</v>
      </c>
      <c r="H73" s="37" t="s">
        <v>23</v>
      </c>
      <c r="I73" s="37" t="s">
        <v>45</v>
      </c>
      <c r="J73" s="37" t="s">
        <v>76</v>
      </c>
      <c r="K73" s="37" t="s">
        <v>77</v>
      </c>
      <c r="L73" s="38">
        <v>4213000000</v>
      </c>
      <c r="M73" s="38">
        <v>0</v>
      </c>
      <c r="N73" s="38">
        <v>0</v>
      </c>
      <c r="O73" s="38">
        <f>M73-N73</f>
        <v>0</v>
      </c>
      <c r="P73" s="38">
        <v>4213000000</v>
      </c>
    </row>
    <row r="74" spans="1:16" s="26" customFormat="1" x14ac:dyDescent="0.25">
      <c r="A74" s="37" t="s">
        <v>91</v>
      </c>
      <c r="B74" s="37" t="s">
        <v>49</v>
      </c>
      <c r="C74" s="37" t="s">
        <v>30</v>
      </c>
      <c r="D74" s="37" t="s">
        <v>85</v>
      </c>
      <c r="E74" s="37" t="s">
        <v>53</v>
      </c>
      <c r="F74" s="37" t="s">
        <v>58</v>
      </c>
      <c r="G74" s="37" t="s">
        <v>59</v>
      </c>
      <c r="H74" s="37" t="s">
        <v>23</v>
      </c>
      <c r="I74" s="37" t="s">
        <v>45</v>
      </c>
      <c r="J74" s="37" t="s">
        <v>76</v>
      </c>
      <c r="K74" s="37" t="s">
        <v>77</v>
      </c>
      <c r="L74" s="38">
        <v>9000000000</v>
      </c>
      <c r="M74" s="38">
        <v>0</v>
      </c>
      <c r="N74" s="38">
        <v>0</v>
      </c>
      <c r="O74" s="38">
        <f>M74-N74</f>
        <v>0</v>
      </c>
      <c r="P74" s="38">
        <v>9000000000</v>
      </c>
    </row>
    <row r="75" spans="1:16" s="26" customFormat="1" x14ac:dyDescent="0.25">
      <c r="A75" s="37" t="s">
        <v>91</v>
      </c>
      <c r="B75" s="37" t="s">
        <v>49</v>
      </c>
      <c r="C75" s="37" t="s">
        <v>30</v>
      </c>
      <c r="D75" s="37" t="s">
        <v>83</v>
      </c>
      <c r="E75" s="37" t="s">
        <v>53</v>
      </c>
      <c r="F75" s="37" t="s">
        <v>58</v>
      </c>
      <c r="G75" s="37" t="s">
        <v>59</v>
      </c>
      <c r="H75" s="37" t="s">
        <v>23</v>
      </c>
      <c r="I75" s="37" t="s">
        <v>45</v>
      </c>
      <c r="J75" s="37" t="s">
        <v>76</v>
      </c>
      <c r="K75" s="37" t="s">
        <v>77</v>
      </c>
      <c r="L75" s="38">
        <v>10000000000</v>
      </c>
      <c r="M75" s="38">
        <v>0</v>
      </c>
      <c r="N75" s="38">
        <v>0</v>
      </c>
      <c r="O75" s="38">
        <f>M75-N75</f>
        <v>0</v>
      </c>
      <c r="P75" s="38">
        <v>10000000000</v>
      </c>
    </row>
    <row r="76" spans="1:16" s="26" customFormat="1" x14ac:dyDescent="0.25">
      <c r="A76" s="37" t="s">
        <v>91</v>
      </c>
      <c r="B76" s="37" t="s">
        <v>49</v>
      </c>
      <c r="C76" s="37" t="s">
        <v>30</v>
      </c>
      <c r="D76" s="37" t="s">
        <v>81</v>
      </c>
      <c r="E76" s="37" t="s">
        <v>53</v>
      </c>
      <c r="F76" s="37" t="s">
        <v>58</v>
      </c>
      <c r="G76" s="37" t="s">
        <v>64</v>
      </c>
      <c r="H76" s="37" t="s">
        <v>23</v>
      </c>
      <c r="I76" s="37" t="s">
        <v>45</v>
      </c>
      <c r="J76" s="37" t="s">
        <v>76</v>
      </c>
      <c r="K76" s="37" t="s">
        <v>77</v>
      </c>
      <c r="L76" s="38">
        <v>10250000000</v>
      </c>
      <c r="M76" s="38">
        <v>0</v>
      </c>
      <c r="N76" s="38">
        <v>0</v>
      </c>
      <c r="O76" s="38">
        <f>M76-N76</f>
        <v>0</v>
      </c>
      <c r="P76" s="38">
        <v>10250000000</v>
      </c>
    </row>
    <row r="77" spans="1:16" s="26" customFormat="1" x14ac:dyDescent="0.25">
      <c r="A77" s="37" t="s">
        <v>16</v>
      </c>
      <c r="B77" s="37" t="s">
        <v>17</v>
      </c>
      <c r="C77" s="37" t="s">
        <v>18</v>
      </c>
      <c r="D77" s="37" t="s">
        <v>92</v>
      </c>
      <c r="E77" s="37" t="s">
        <v>53</v>
      </c>
      <c r="F77" s="37" t="s">
        <v>21</v>
      </c>
      <c r="G77" s="37" t="s">
        <v>22</v>
      </c>
      <c r="H77" s="37" t="s">
        <v>23</v>
      </c>
      <c r="I77" s="37" t="s">
        <v>45</v>
      </c>
      <c r="J77" s="37" t="s">
        <v>25</v>
      </c>
      <c r="K77" s="37" t="s">
        <v>77</v>
      </c>
      <c r="L77" s="38">
        <v>40000000000</v>
      </c>
      <c r="M77" s="38">
        <v>0</v>
      </c>
      <c r="N77" s="38">
        <v>0</v>
      </c>
      <c r="O77" s="38">
        <f>M77-N77</f>
        <v>0</v>
      </c>
      <c r="P77" s="38">
        <v>40000000000</v>
      </c>
    </row>
    <row r="78" spans="1:16" s="41" customFormat="1" ht="14.25" x14ac:dyDescent="0.2">
      <c r="A78" s="39" t="s">
        <v>128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40">
        <f>SUM(L12:L77)</f>
        <v>79171152403</v>
      </c>
      <c r="M78" s="40">
        <f t="shared" ref="M78:P78" si="2">SUM(M12:M77)</f>
        <v>838925691</v>
      </c>
      <c r="N78" s="40">
        <f t="shared" si="2"/>
        <v>10113000</v>
      </c>
      <c r="O78" s="40">
        <f t="shared" si="2"/>
        <v>828812691</v>
      </c>
      <c r="P78" s="40">
        <f t="shared" si="2"/>
        <v>79999965094</v>
      </c>
    </row>
    <row r="79" spans="1:16" s="26" customFormat="1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4" t="s">
        <v>132</v>
      </c>
      <c r="L79" s="45">
        <f>L9+L11+L78</f>
        <v>94171152403</v>
      </c>
      <c r="M79" s="45">
        <f t="shared" ref="M79:P79" si="3">M9+M11+M78</f>
        <v>5838925691</v>
      </c>
      <c r="N79" s="45">
        <f t="shared" si="3"/>
        <v>10113000</v>
      </c>
      <c r="O79" s="45">
        <f t="shared" si="3"/>
        <v>5828812691</v>
      </c>
      <c r="P79" s="45">
        <f t="shared" si="3"/>
        <v>99999965094</v>
      </c>
    </row>
  </sheetData>
  <sortState xmlns:xlrd2="http://schemas.microsoft.com/office/spreadsheetml/2017/richdata2" ref="A7:P78">
    <sortCondition ref="I7:I78"/>
  </sortState>
  <mergeCells count="2">
    <mergeCell ref="A2:P2"/>
    <mergeCell ref="A3:P3"/>
  </mergeCells>
  <printOptions horizontalCentered="1"/>
  <pageMargins left="0.7" right="0.7" top="0.75" bottom="0.75" header="0.3" footer="0.3"/>
  <pageSetup paperSize="9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587A8-F661-4C32-B52C-566AADB00CC3}">
  <dimension ref="A1:P15"/>
  <sheetViews>
    <sheetView zoomScaleNormal="100" workbookViewId="0">
      <selection activeCell="L29" sqref="L29"/>
    </sheetView>
  </sheetViews>
  <sheetFormatPr defaultRowHeight="15" x14ac:dyDescent="0.25"/>
  <cols>
    <col min="1" max="1" width="5.5703125" style="26" bestFit="1" customWidth="1"/>
    <col min="2" max="2" width="5" style="26" bestFit="1" customWidth="1"/>
    <col min="3" max="3" width="7.140625" style="26" bestFit="1" customWidth="1"/>
    <col min="4" max="4" width="9.42578125" style="26" bestFit="1" customWidth="1"/>
    <col min="5" max="5" width="6.85546875" style="26" bestFit="1" customWidth="1"/>
    <col min="6" max="7" width="4" style="26" bestFit="1" customWidth="1"/>
    <col min="8" max="8" width="6" style="26" bestFit="1" customWidth="1"/>
    <col min="9" max="9" width="5.5703125" style="26" bestFit="1" customWidth="1"/>
    <col min="10" max="10" width="3.7109375" style="26" bestFit="1" customWidth="1"/>
    <col min="11" max="11" width="6.7109375" style="26" bestFit="1" customWidth="1"/>
    <col min="12" max="12" width="17.28515625" style="27" bestFit="1" customWidth="1"/>
    <col min="13" max="14" width="17.5703125" style="27" hidden="1" customWidth="1"/>
    <col min="15" max="16" width="17.28515625" style="27" bestFit="1" customWidth="1"/>
    <col min="17" max="16384" width="9.140625" style="26"/>
  </cols>
  <sheetData>
    <row r="1" spans="1:16" x14ac:dyDescent="0.25">
      <c r="P1" s="28" t="s">
        <v>137</v>
      </c>
    </row>
    <row r="2" spans="1:16" ht="18.75" x14ac:dyDescent="0.3">
      <c r="A2" s="29" t="s">
        <v>138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x14ac:dyDescent="0.25">
      <c r="A3" s="30" t="s">
        <v>136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5" spans="1:16" x14ac:dyDescent="0.25">
      <c r="P5" s="31" t="s">
        <v>131</v>
      </c>
    </row>
    <row r="6" spans="1:16" s="34" customFormat="1" ht="12.75" x14ac:dyDescent="0.25">
      <c r="A6" s="32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2" t="s">
        <v>7</v>
      </c>
      <c r="I6" s="32" t="s">
        <v>8</v>
      </c>
      <c r="J6" s="32" t="s">
        <v>9</v>
      </c>
      <c r="K6" s="32" t="s">
        <v>10</v>
      </c>
      <c r="L6" s="33" t="s">
        <v>11</v>
      </c>
      <c r="M6" s="33" t="s">
        <v>12</v>
      </c>
      <c r="N6" s="33" t="s">
        <v>13</v>
      </c>
      <c r="O6" s="33" t="s">
        <v>14</v>
      </c>
      <c r="P6" s="33" t="s">
        <v>15</v>
      </c>
    </row>
    <row r="7" spans="1:16" x14ac:dyDescent="0.25">
      <c r="A7" s="18" t="s">
        <v>66</v>
      </c>
      <c r="B7" s="35" t="s">
        <v>68</v>
      </c>
      <c r="C7" s="35" t="s">
        <v>30</v>
      </c>
      <c r="D7" s="35" t="s">
        <v>69</v>
      </c>
      <c r="E7" s="35" t="s">
        <v>56</v>
      </c>
      <c r="F7" s="35" t="s">
        <v>63</v>
      </c>
      <c r="G7" s="35" t="s">
        <v>26</v>
      </c>
      <c r="H7" s="35" t="s">
        <v>23</v>
      </c>
      <c r="I7" s="35" t="s">
        <v>57</v>
      </c>
      <c r="J7" s="35" t="s">
        <v>25</v>
      </c>
      <c r="K7" s="35" t="s">
        <v>26</v>
      </c>
      <c r="L7" s="36">
        <v>2047327500</v>
      </c>
      <c r="M7" s="36">
        <v>0</v>
      </c>
      <c r="N7" s="36">
        <v>1574127500</v>
      </c>
      <c r="O7" s="36">
        <f>M7-N7</f>
        <v>-1574127500</v>
      </c>
      <c r="P7" s="36">
        <v>473200000</v>
      </c>
    </row>
    <row r="8" spans="1:16" x14ac:dyDescent="0.25">
      <c r="A8" s="20" t="s">
        <v>66</v>
      </c>
      <c r="B8" s="37" t="s">
        <v>68</v>
      </c>
      <c r="C8" s="37" t="s">
        <v>30</v>
      </c>
      <c r="D8" s="37" t="s">
        <v>70</v>
      </c>
      <c r="E8" s="37" t="s">
        <v>56</v>
      </c>
      <c r="F8" s="37" t="s">
        <v>63</v>
      </c>
      <c r="G8" s="37" t="s">
        <v>26</v>
      </c>
      <c r="H8" s="37" t="s">
        <v>23</v>
      </c>
      <c r="I8" s="37" t="s">
        <v>57</v>
      </c>
      <c r="J8" s="37" t="s">
        <v>25</v>
      </c>
      <c r="K8" s="37" t="s">
        <v>26</v>
      </c>
      <c r="L8" s="38">
        <v>844195000</v>
      </c>
      <c r="M8" s="38">
        <v>0</v>
      </c>
      <c r="N8" s="38">
        <v>244195000</v>
      </c>
      <c r="O8" s="38">
        <f>M8-N8</f>
        <v>-244195000</v>
      </c>
      <c r="P8" s="38">
        <v>600000000</v>
      </c>
    </row>
    <row r="9" spans="1:16" x14ac:dyDescent="0.25">
      <c r="A9" s="20" t="s">
        <v>66</v>
      </c>
      <c r="B9" s="37" t="s">
        <v>68</v>
      </c>
      <c r="C9" s="37" t="s">
        <v>30</v>
      </c>
      <c r="D9" s="37" t="s">
        <v>90</v>
      </c>
      <c r="E9" s="37" t="s">
        <v>56</v>
      </c>
      <c r="F9" s="37" t="s">
        <v>63</v>
      </c>
      <c r="G9" s="37" t="s">
        <v>26</v>
      </c>
      <c r="H9" s="37" t="s">
        <v>23</v>
      </c>
      <c r="I9" s="37" t="s">
        <v>57</v>
      </c>
      <c r="J9" s="37" t="s">
        <v>25</v>
      </c>
      <c r="K9" s="37" t="s">
        <v>26</v>
      </c>
      <c r="L9" s="38">
        <v>342600000</v>
      </c>
      <c r="M9" s="38">
        <v>0</v>
      </c>
      <c r="N9" s="38">
        <v>81989000</v>
      </c>
      <c r="O9" s="38">
        <f>M9-N9</f>
        <v>-81989000</v>
      </c>
      <c r="P9" s="38">
        <v>260611000</v>
      </c>
    </row>
    <row r="10" spans="1:16" s="41" customFormat="1" ht="14.25" x14ac:dyDescent="0.2">
      <c r="A10" s="39" t="s">
        <v>139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40">
        <f>SUM(L7:L9)</f>
        <v>3234122500</v>
      </c>
      <c r="M10" s="40">
        <f>SUM(M7:M9)</f>
        <v>0</v>
      </c>
      <c r="N10" s="40">
        <f>SUM(N7:N9)</f>
        <v>1900311500</v>
      </c>
      <c r="O10" s="40">
        <f>SUM(O7:O9)</f>
        <v>-1900311500</v>
      </c>
      <c r="P10" s="40">
        <f>SUM(P7:P9)</f>
        <v>1333811000</v>
      </c>
    </row>
    <row r="11" spans="1:16" x14ac:dyDescent="0.25">
      <c r="A11" s="20" t="s">
        <v>66</v>
      </c>
      <c r="B11" s="37" t="s">
        <v>67</v>
      </c>
      <c r="C11" s="37" t="s">
        <v>40</v>
      </c>
      <c r="D11" s="37" t="s">
        <v>90</v>
      </c>
      <c r="E11" s="37" t="s">
        <v>89</v>
      </c>
      <c r="F11" s="37" t="s">
        <v>43</v>
      </c>
      <c r="G11" s="37" t="s">
        <v>26</v>
      </c>
      <c r="H11" s="37" t="s">
        <v>23</v>
      </c>
      <c r="I11" s="37" t="s">
        <v>57</v>
      </c>
      <c r="J11" s="37" t="s">
        <v>25</v>
      </c>
      <c r="K11" s="37" t="s">
        <v>26</v>
      </c>
      <c r="L11" s="38">
        <v>41960500</v>
      </c>
      <c r="M11" s="38">
        <v>95970500</v>
      </c>
      <c r="N11" s="38">
        <v>41960500</v>
      </c>
      <c r="O11" s="38">
        <f>M11-N11</f>
        <v>54010000</v>
      </c>
      <c r="P11" s="38">
        <v>95970500</v>
      </c>
    </row>
    <row r="12" spans="1:16" s="41" customFormat="1" ht="14.25" x14ac:dyDescent="0.2">
      <c r="A12" s="39" t="s">
        <v>140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40">
        <f>SUM(L11:L11)</f>
        <v>41960500</v>
      </c>
      <c r="M12" s="40">
        <f>SUM(M11:M11)</f>
        <v>95970500</v>
      </c>
      <c r="N12" s="40">
        <f>SUM(N11:N11)</f>
        <v>41960500</v>
      </c>
      <c r="O12" s="40">
        <f>SUM(O11:O11)</f>
        <v>54010000</v>
      </c>
      <c r="P12" s="40">
        <f>SUM(P11:P11)</f>
        <v>95970500</v>
      </c>
    </row>
    <row r="13" spans="1:16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38"/>
      <c r="M13" s="38"/>
      <c r="N13" s="38"/>
      <c r="O13" s="38"/>
      <c r="P13" s="38"/>
    </row>
    <row r="14" spans="1:16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38"/>
      <c r="M14" s="38"/>
      <c r="N14" s="38"/>
      <c r="O14" s="38"/>
      <c r="P14" s="38"/>
    </row>
    <row r="15" spans="1:16" s="50" customFormat="1" ht="14.25" x14ac:dyDescent="0.2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8" t="s">
        <v>132</v>
      </c>
      <c r="L15" s="49">
        <f>L10+L12</f>
        <v>3276083000</v>
      </c>
      <c r="M15" s="49">
        <f t="shared" ref="M15:P15" si="0">M10+M12</f>
        <v>95970500</v>
      </c>
      <c r="N15" s="49">
        <f t="shared" si="0"/>
        <v>1942272000</v>
      </c>
      <c r="O15" s="49">
        <f t="shared" si="0"/>
        <v>-1846301500</v>
      </c>
      <c r="P15" s="49">
        <f t="shared" si="0"/>
        <v>1429781500</v>
      </c>
    </row>
  </sheetData>
  <mergeCells count="2">
    <mergeCell ref="A2:P2"/>
    <mergeCell ref="A3:P3"/>
  </mergeCells>
  <printOptions horizontalCentered="1"/>
  <pageMargins left="0.7" right="0.7" top="0.75" bottom="0.75" header="0.3" footer="0.3"/>
  <pageSetup paperSize="9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36918-DF83-41BB-A32B-ACDBBD15E600}">
  <dimension ref="A1:P18"/>
  <sheetViews>
    <sheetView zoomScaleNormal="100" workbookViewId="0">
      <selection sqref="A1:P18"/>
    </sheetView>
  </sheetViews>
  <sheetFormatPr defaultRowHeight="15" x14ac:dyDescent="0.25"/>
  <cols>
    <col min="1" max="1" width="5.5703125" style="2" bestFit="1" customWidth="1"/>
    <col min="2" max="2" width="5" style="2" bestFit="1" customWidth="1"/>
    <col min="3" max="3" width="7.140625" style="2" bestFit="1" customWidth="1"/>
    <col min="4" max="4" width="9.42578125" style="2" bestFit="1" customWidth="1"/>
    <col min="5" max="5" width="6.85546875" style="2" bestFit="1" customWidth="1"/>
    <col min="6" max="7" width="4" style="2" bestFit="1" customWidth="1"/>
    <col min="8" max="8" width="6" style="2" bestFit="1" customWidth="1"/>
    <col min="9" max="9" width="5.5703125" style="2" bestFit="1" customWidth="1"/>
    <col min="10" max="10" width="3.7109375" style="2" bestFit="1" customWidth="1"/>
    <col min="11" max="11" width="6.7109375" style="2" bestFit="1" customWidth="1"/>
    <col min="12" max="12" width="18.28515625" style="1" bestFit="1" customWidth="1"/>
    <col min="13" max="14" width="17.5703125" style="1" hidden="1" customWidth="1"/>
    <col min="15" max="15" width="17.28515625" style="1" bestFit="1" customWidth="1"/>
    <col min="16" max="16" width="18.28515625" style="1" bestFit="1" customWidth="1"/>
    <col min="17" max="16384" width="9.140625" style="2"/>
  </cols>
  <sheetData>
    <row r="1" spans="1:16" x14ac:dyDescent="0.25">
      <c r="P1" s="3" t="s">
        <v>147</v>
      </c>
    </row>
    <row r="2" spans="1:16" ht="18.75" x14ac:dyDescent="0.3">
      <c r="A2" s="5" t="s">
        <v>148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6" t="s">
        <v>136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5" spans="1:16" x14ac:dyDescent="0.25">
      <c r="P5" s="7" t="s">
        <v>131</v>
      </c>
    </row>
    <row r="6" spans="1:16" s="4" customFormat="1" ht="12.75" x14ac:dyDescent="0.25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8" t="s">
        <v>9</v>
      </c>
      <c r="K6" s="8" t="s">
        <v>10</v>
      </c>
      <c r="L6" s="9" t="s">
        <v>11</v>
      </c>
      <c r="M6" s="9" t="s">
        <v>12</v>
      </c>
      <c r="N6" s="9" t="s">
        <v>13</v>
      </c>
      <c r="O6" s="9" t="s">
        <v>14</v>
      </c>
      <c r="P6" s="9" t="s">
        <v>15</v>
      </c>
    </row>
    <row r="7" spans="1:16" x14ac:dyDescent="0.25">
      <c r="A7" s="10" t="s">
        <v>141</v>
      </c>
      <c r="B7" s="10" t="s">
        <v>143</v>
      </c>
      <c r="C7" s="10" t="s">
        <v>30</v>
      </c>
      <c r="D7" s="10" t="s">
        <v>124</v>
      </c>
      <c r="E7" s="18" t="s">
        <v>20</v>
      </c>
      <c r="F7" s="10" t="s">
        <v>101</v>
      </c>
      <c r="G7" s="10" t="s">
        <v>26</v>
      </c>
      <c r="H7" s="10" t="s">
        <v>23</v>
      </c>
      <c r="I7" s="10" t="s">
        <v>24</v>
      </c>
      <c r="J7" s="10" t="s">
        <v>25</v>
      </c>
      <c r="K7" s="10" t="s">
        <v>26</v>
      </c>
      <c r="L7" s="11">
        <v>0</v>
      </c>
      <c r="M7" s="11">
        <v>0</v>
      </c>
      <c r="N7" s="11">
        <v>690920</v>
      </c>
      <c r="O7" s="11">
        <f t="shared" ref="O7:O16" si="0">M7-N7</f>
        <v>-690920</v>
      </c>
      <c r="P7" s="11">
        <v>-690920</v>
      </c>
    </row>
    <row r="8" spans="1:16" x14ac:dyDescent="0.25">
      <c r="A8" s="12" t="s">
        <v>141</v>
      </c>
      <c r="B8" s="12" t="s">
        <v>144</v>
      </c>
      <c r="C8" s="12" t="s">
        <v>30</v>
      </c>
      <c r="D8" s="12" t="s">
        <v>124</v>
      </c>
      <c r="E8" s="20" t="s">
        <v>20</v>
      </c>
      <c r="F8" s="12" t="s">
        <v>142</v>
      </c>
      <c r="G8" s="12" t="s">
        <v>26</v>
      </c>
      <c r="H8" s="12" t="s">
        <v>23</v>
      </c>
      <c r="I8" s="12" t="s">
        <v>24</v>
      </c>
      <c r="J8" s="12" t="s">
        <v>25</v>
      </c>
      <c r="K8" s="12" t="s">
        <v>26</v>
      </c>
      <c r="L8" s="13">
        <v>-4132178</v>
      </c>
      <c r="M8" s="13">
        <v>0</v>
      </c>
      <c r="N8" s="13">
        <v>-4669572</v>
      </c>
      <c r="O8" s="13">
        <f t="shared" si="0"/>
        <v>4669572</v>
      </c>
      <c r="P8" s="13">
        <v>537394</v>
      </c>
    </row>
    <row r="9" spans="1:16" s="17" customFormat="1" ht="14.25" x14ac:dyDescent="0.2">
      <c r="A9" s="22" t="s">
        <v>149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3">
        <f>SUM(L7:L8)</f>
        <v>-4132178</v>
      </c>
      <c r="M9" s="23">
        <f t="shared" ref="M9:P9" si="1">SUM(M7:M8)</f>
        <v>0</v>
      </c>
      <c r="N9" s="23">
        <f t="shared" si="1"/>
        <v>-3978652</v>
      </c>
      <c r="O9" s="23">
        <f t="shared" si="1"/>
        <v>3978652</v>
      </c>
      <c r="P9" s="23">
        <f t="shared" si="1"/>
        <v>-153526</v>
      </c>
    </row>
    <row r="10" spans="1:16" x14ac:dyDescent="0.25">
      <c r="A10" s="12" t="s">
        <v>145</v>
      </c>
      <c r="B10" s="12" t="s">
        <v>146</v>
      </c>
      <c r="C10" s="12" t="s">
        <v>18</v>
      </c>
      <c r="D10" s="12" t="s">
        <v>125</v>
      </c>
      <c r="E10" s="20" t="s">
        <v>20</v>
      </c>
      <c r="F10" s="12" t="s">
        <v>21</v>
      </c>
      <c r="G10" s="12" t="s">
        <v>26</v>
      </c>
      <c r="H10" s="12" t="s">
        <v>23</v>
      </c>
      <c r="I10" s="12" t="s">
        <v>24</v>
      </c>
      <c r="J10" s="12" t="s">
        <v>25</v>
      </c>
      <c r="K10" s="12" t="s">
        <v>26</v>
      </c>
      <c r="L10" s="13">
        <v>-3203376500</v>
      </c>
      <c r="M10" s="13">
        <v>0</v>
      </c>
      <c r="N10" s="13">
        <v>429700000</v>
      </c>
      <c r="O10" s="13">
        <f t="shared" si="0"/>
        <v>-429700000</v>
      </c>
      <c r="P10" s="13">
        <v>-3633076500</v>
      </c>
    </row>
    <row r="11" spans="1:16" s="17" customFormat="1" ht="14.25" x14ac:dyDescent="0.2">
      <c r="A11" s="22" t="s">
        <v>135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3">
        <f>SUM(L10)</f>
        <v>-3203376500</v>
      </c>
      <c r="M11" s="23">
        <f t="shared" ref="M11:P11" si="2">SUM(M10)</f>
        <v>0</v>
      </c>
      <c r="N11" s="23">
        <f t="shared" si="2"/>
        <v>429700000</v>
      </c>
      <c r="O11" s="23">
        <f t="shared" si="2"/>
        <v>-429700000</v>
      </c>
      <c r="P11" s="23">
        <f t="shared" si="2"/>
        <v>-3633076500</v>
      </c>
    </row>
    <row r="12" spans="1:16" x14ac:dyDescent="0.25">
      <c r="A12" s="12" t="s">
        <v>145</v>
      </c>
      <c r="B12" s="12" t="s">
        <v>146</v>
      </c>
      <c r="C12" s="12" t="s">
        <v>30</v>
      </c>
      <c r="D12" s="12" t="s">
        <v>95</v>
      </c>
      <c r="E12" s="20" t="s">
        <v>54</v>
      </c>
      <c r="F12" s="12" t="s">
        <v>63</v>
      </c>
      <c r="G12" s="12" t="s">
        <v>26</v>
      </c>
      <c r="H12" s="12" t="s">
        <v>23</v>
      </c>
      <c r="I12" s="12" t="s">
        <v>55</v>
      </c>
      <c r="J12" s="12" t="s">
        <v>25</v>
      </c>
      <c r="K12" s="12" t="s">
        <v>26</v>
      </c>
      <c r="L12" s="13">
        <v>0</v>
      </c>
      <c r="M12" s="13">
        <v>0</v>
      </c>
      <c r="N12" s="13">
        <v>40920000</v>
      </c>
      <c r="O12" s="13">
        <f t="shared" si="0"/>
        <v>-40920000</v>
      </c>
      <c r="P12" s="13">
        <v>-40920000</v>
      </c>
    </row>
    <row r="13" spans="1:16" s="17" customFormat="1" ht="14.25" x14ac:dyDescent="0.2">
      <c r="A13" s="22" t="s">
        <v>150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3">
        <f>SUM(L12)</f>
        <v>0</v>
      </c>
      <c r="M13" s="23">
        <f t="shared" ref="M13:P13" si="3">SUM(M12)</f>
        <v>0</v>
      </c>
      <c r="N13" s="23">
        <f t="shared" si="3"/>
        <v>40920000</v>
      </c>
      <c r="O13" s="23">
        <f t="shared" si="3"/>
        <v>-40920000</v>
      </c>
      <c r="P13" s="23">
        <f t="shared" si="3"/>
        <v>-40920000</v>
      </c>
    </row>
    <row r="14" spans="1:16" x14ac:dyDescent="0.25">
      <c r="A14" s="12" t="s">
        <v>145</v>
      </c>
      <c r="B14" s="12" t="s">
        <v>146</v>
      </c>
      <c r="C14" s="12" t="s">
        <v>30</v>
      </c>
      <c r="D14" s="12" t="s">
        <v>92</v>
      </c>
      <c r="E14" s="20" t="s">
        <v>53</v>
      </c>
      <c r="F14" s="12" t="s">
        <v>63</v>
      </c>
      <c r="G14" s="12" t="s">
        <v>26</v>
      </c>
      <c r="H14" s="12" t="s">
        <v>23</v>
      </c>
      <c r="I14" s="12" t="s">
        <v>45</v>
      </c>
      <c r="J14" s="12" t="s">
        <v>25</v>
      </c>
      <c r="K14" s="12" t="s">
        <v>26</v>
      </c>
      <c r="L14" s="13">
        <v>0</v>
      </c>
      <c r="M14" s="13">
        <v>0</v>
      </c>
      <c r="N14" s="13">
        <v>35868000</v>
      </c>
      <c r="O14" s="13">
        <f t="shared" si="0"/>
        <v>-35868000</v>
      </c>
      <c r="P14" s="13">
        <v>-35868000</v>
      </c>
    </row>
    <row r="15" spans="1:16" s="17" customFormat="1" ht="14.25" x14ac:dyDescent="0.2">
      <c r="A15" s="22" t="s">
        <v>128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3">
        <f>SUM(L14)</f>
        <v>0</v>
      </c>
      <c r="M15" s="23">
        <f t="shared" ref="M15:P15" si="4">SUM(M14)</f>
        <v>0</v>
      </c>
      <c r="N15" s="23">
        <f t="shared" si="4"/>
        <v>35868000</v>
      </c>
      <c r="O15" s="23">
        <f t="shared" si="4"/>
        <v>-35868000</v>
      </c>
      <c r="P15" s="23">
        <f t="shared" si="4"/>
        <v>-35868000</v>
      </c>
    </row>
    <row r="16" spans="1:16" x14ac:dyDescent="0.25">
      <c r="A16" s="12" t="s">
        <v>145</v>
      </c>
      <c r="B16" s="12" t="s">
        <v>146</v>
      </c>
      <c r="C16" s="12" t="s">
        <v>30</v>
      </c>
      <c r="D16" s="12" t="s">
        <v>93</v>
      </c>
      <c r="E16" s="20" t="s">
        <v>56</v>
      </c>
      <c r="F16" s="12" t="s">
        <v>63</v>
      </c>
      <c r="G16" s="12" t="s">
        <v>26</v>
      </c>
      <c r="H16" s="12" t="s">
        <v>23</v>
      </c>
      <c r="I16" s="12" t="s">
        <v>57</v>
      </c>
      <c r="J16" s="12" t="s">
        <v>25</v>
      </c>
      <c r="K16" s="12" t="s">
        <v>26</v>
      </c>
      <c r="L16" s="13">
        <v>0</v>
      </c>
      <c r="M16" s="13">
        <v>0</v>
      </c>
      <c r="N16" s="13">
        <v>3024691418</v>
      </c>
      <c r="O16" s="13">
        <f t="shared" si="0"/>
        <v>-3024691418</v>
      </c>
      <c r="P16" s="13">
        <v>-3024691418</v>
      </c>
    </row>
    <row r="17" spans="1:16" s="17" customFormat="1" ht="14.25" x14ac:dyDescent="0.2">
      <c r="A17" s="22" t="s">
        <v>151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3">
        <f>SUM(L16)</f>
        <v>0</v>
      </c>
      <c r="M17" s="23">
        <f t="shared" ref="M17:P17" si="5">SUM(M16)</f>
        <v>0</v>
      </c>
      <c r="N17" s="23">
        <f t="shared" si="5"/>
        <v>3024691418</v>
      </c>
      <c r="O17" s="23">
        <f t="shared" si="5"/>
        <v>-3024691418</v>
      </c>
      <c r="P17" s="23">
        <f t="shared" si="5"/>
        <v>-3024691418</v>
      </c>
    </row>
    <row r="18" spans="1:16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>
        <f>L9+L11+L13+L15+L17</f>
        <v>-3207508678</v>
      </c>
      <c r="M18" s="15">
        <f t="shared" ref="M18:P18" si="6">M9+M11+M13+M15+M17</f>
        <v>0</v>
      </c>
      <c r="N18" s="15">
        <f t="shared" si="6"/>
        <v>3527200766</v>
      </c>
      <c r="O18" s="15">
        <f t="shared" si="6"/>
        <v>-3527200766</v>
      </c>
      <c r="P18" s="15">
        <f t="shared" si="6"/>
        <v>-6734709444</v>
      </c>
    </row>
  </sheetData>
  <sortState xmlns:xlrd2="http://schemas.microsoft.com/office/spreadsheetml/2017/richdata2" ref="A2:U9">
    <sortCondition ref="C2:C9"/>
  </sortState>
  <mergeCells count="2">
    <mergeCell ref="A2:P2"/>
    <mergeCell ref="A3:P3"/>
  </mergeCells>
  <printOptions horizontalCentered="1"/>
  <pageMargins left="0.7" right="0.7" top="0.75" bottom="0.75" header="0.3" footer="0.3"/>
  <pageSetup paperSize="9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2CA9D-7524-4BE0-861F-FD9B2B3AAA40}">
  <dimension ref="A1:P11"/>
  <sheetViews>
    <sheetView zoomScaleNormal="100" workbookViewId="0">
      <selection sqref="A1:P11"/>
    </sheetView>
  </sheetViews>
  <sheetFormatPr defaultRowHeight="15" x14ac:dyDescent="0.25"/>
  <cols>
    <col min="1" max="1" width="5.5703125" style="2" bestFit="1" customWidth="1"/>
    <col min="2" max="2" width="5" style="2" bestFit="1" customWidth="1"/>
    <col min="3" max="3" width="7.140625" style="2" bestFit="1" customWidth="1"/>
    <col min="4" max="4" width="9.42578125" style="2" bestFit="1" customWidth="1"/>
    <col min="5" max="5" width="6.85546875" style="2" bestFit="1" customWidth="1"/>
    <col min="6" max="7" width="4" style="2" bestFit="1" customWidth="1"/>
    <col min="8" max="8" width="6" style="2" bestFit="1" customWidth="1"/>
    <col min="9" max="9" width="5.5703125" style="2" bestFit="1" customWidth="1"/>
    <col min="10" max="10" width="3.7109375" style="2" bestFit="1" customWidth="1"/>
    <col min="11" max="11" width="6.7109375" style="2" bestFit="1" customWidth="1"/>
    <col min="12" max="12" width="17.28515625" style="1" bestFit="1" customWidth="1"/>
    <col min="13" max="14" width="17.5703125" style="1" hidden="1" customWidth="1"/>
    <col min="15" max="16" width="17.28515625" style="1" bestFit="1" customWidth="1"/>
    <col min="17" max="16384" width="9.140625" style="2"/>
  </cols>
  <sheetData>
    <row r="1" spans="1:16" x14ac:dyDescent="0.25">
      <c r="P1" s="3" t="s">
        <v>152</v>
      </c>
    </row>
    <row r="2" spans="1:16" ht="18.75" x14ac:dyDescent="0.3">
      <c r="A2" s="5" t="s">
        <v>153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6" t="s">
        <v>136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5" spans="1:16" x14ac:dyDescent="0.25">
      <c r="P5" s="7" t="s">
        <v>131</v>
      </c>
    </row>
    <row r="6" spans="1:16" s="4" customFormat="1" ht="12.75" x14ac:dyDescent="0.25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8" t="s">
        <v>9</v>
      </c>
      <c r="K6" s="8" t="s">
        <v>10</v>
      </c>
      <c r="L6" s="9" t="s">
        <v>11</v>
      </c>
      <c r="M6" s="9" t="s">
        <v>12</v>
      </c>
      <c r="N6" s="9" t="s">
        <v>13</v>
      </c>
      <c r="O6" s="9" t="s">
        <v>14</v>
      </c>
      <c r="P6" s="9" t="s">
        <v>15</v>
      </c>
    </row>
    <row r="7" spans="1:16" x14ac:dyDescent="0.25">
      <c r="A7" s="10" t="s">
        <v>28</v>
      </c>
      <c r="B7" s="18" t="s">
        <v>113</v>
      </c>
      <c r="C7" s="10" t="s">
        <v>40</v>
      </c>
      <c r="D7" s="10" t="s">
        <v>71</v>
      </c>
      <c r="E7" s="10" t="s">
        <v>72</v>
      </c>
      <c r="F7" s="10" t="s">
        <v>43</v>
      </c>
      <c r="G7" s="10" t="s">
        <v>65</v>
      </c>
      <c r="H7" s="10" t="s">
        <v>23</v>
      </c>
      <c r="I7" s="10" t="s">
        <v>45</v>
      </c>
      <c r="J7" s="10" t="s">
        <v>36</v>
      </c>
      <c r="K7" s="10" t="s">
        <v>46</v>
      </c>
      <c r="L7" s="11">
        <v>391752</v>
      </c>
      <c r="M7" s="11">
        <v>0</v>
      </c>
      <c r="N7" s="11">
        <v>0</v>
      </c>
      <c r="O7" s="11">
        <f>M7-N7</f>
        <v>0</v>
      </c>
      <c r="P7" s="11">
        <v>391752</v>
      </c>
    </row>
    <row r="8" spans="1:16" s="17" customFormat="1" ht="14.25" x14ac:dyDescent="0.2">
      <c r="A8" s="22" t="s">
        <v>128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3">
        <f>SUM(L7)</f>
        <v>391752</v>
      </c>
      <c r="M8" s="23">
        <f t="shared" ref="M8:P8" si="0">SUM(M7)</f>
        <v>0</v>
      </c>
      <c r="N8" s="23">
        <f t="shared" si="0"/>
        <v>0</v>
      </c>
      <c r="O8" s="23">
        <f t="shared" si="0"/>
        <v>0</v>
      </c>
      <c r="P8" s="23">
        <f t="shared" si="0"/>
        <v>391752</v>
      </c>
    </row>
    <row r="9" spans="1:16" x14ac:dyDescent="0.25">
      <c r="A9" s="12" t="s">
        <v>28</v>
      </c>
      <c r="B9" s="20" t="s">
        <v>50</v>
      </c>
      <c r="C9" s="12" t="s">
        <v>30</v>
      </c>
      <c r="D9" s="12" t="s">
        <v>60</v>
      </c>
      <c r="E9" s="12" t="s">
        <v>61</v>
      </c>
      <c r="F9" s="12" t="s">
        <v>58</v>
      </c>
      <c r="G9" s="12" t="s">
        <v>62</v>
      </c>
      <c r="H9" s="12" t="s">
        <v>23</v>
      </c>
      <c r="I9" s="12" t="s">
        <v>24</v>
      </c>
      <c r="J9" s="12" t="s">
        <v>36</v>
      </c>
      <c r="K9" s="12" t="s">
        <v>38</v>
      </c>
      <c r="L9" s="13">
        <v>0</v>
      </c>
      <c r="M9" s="13">
        <v>6056623</v>
      </c>
      <c r="N9" s="13">
        <v>0</v>
      </c>
      <c r="O9" s="13">
        <f>M9-N9</f>
        <v>6056623</v>
      </c>
      <c r="P9" s="13">
        <v>6056623</v>
      </c>
    </row>
    <row r="10" spans="1:16" s="17" customFormat="1" ht="14.25" x14ac:dyDescent="0.2">
      <c r="A10" s="22" t="s">
        <v>154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3">
        <f>SUM(L9)</f>
        <v>0</v>
      </c>
      <c r="M10" s="23">
        <f t="shared" ref="M10:P10" si="1">SUM(M9)</f>
        <v>6056623</v>
      </c>
      <c r="N10" s="23">
        <f t="shared" si="1"/>
        <v>0</v>
      </c>
      <c r="O10" s="23">
        <f t="shared" si="1"/>
        <v>6056623</v>
      </c>
      <c r="P10" s="23">
        <f t="shared" si="1"/>
        <v>6056623</v>
      </c>
    </row>
    <row r="11" spans="1:16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6" t="s">
        <v>155</v>
      </c>
      <c r="L11" s="15">
        <f>L8+L10</f>
        <v>391752</v>
      </c>
      <c r="M11" s="15">
        <f t="shared" ref="M11:P11" si="2">M8+M10</f>
        <v>6056623</v>
      </c>
      <c r="N11" s="15">
        <f t="shared" si="2"/>
        <v>0</v>
      </c>
      <c r="O11" s="15">
        <f t="shared" si="2"/>
        <v>6056623</v>
      </c>
      <c r="P11" s="15">
        <f t="shared" si="2"/>
        <v>6448375</v>
      </c>
    </row>
  </sheetData>
  <sortState xmlns:xlrd2="http://schemas.microsoft.com/office/spreadsheetml/2017/richdata2" ref="A2:U4">
    <sortCondition ref="A2:A4"/>
  </sortState>
  <mergeCells count="2">
    <mergeCell ref="A2:P2"/>
    <mergeCell ref="A3:P3"/>
  </mergeCells>
  <printOptions horizontalCentered="1"/>
  <pageMargins left="0.7" right="0.7" top="0.75" bottom="0.75" header="0.3" footer="0.3"/>
  <pageSetup paperSize="9" orientation="landscape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6453C-541A-4DDF-9510-586529E30D0B}">
  <dimension ref="A1:P12"/>
  <sheetViews>
    <sheetView tabSelected="1" zoomScaleNormal="100" workbookViewId="0">
      <selection activeCell="L24" sqref="L24"/>
    </sheetView>
  </sheetViews>
  <sheetFormatPr defaultRowHeight="15" x14ac:dyDescent="0.25"/>
  <cols>
    <col min="1" max="1" width="5.5703125" style="2" bestFit="1" customWidth="1"/>
    <col min="2" max="2" width="5" style="2" bestFit="1" customWidth="1"/>
    <col min="3" max="3" width="7.140625" style="2" bestFit="1" customWidth="1"/>
    <col min="4" max="4" width="9.42578125" style="2" bestFit="1" customWidth="1"/>
    <col min="5" max="5" width="6.85546875" style="2" bestFit="1" customWidth="1"/>
    <col min="6" max="7" width="4" style="2" bestFit="1" customWidth="1"/>
    <col min="8" max="8" width="6" style="2" bestFit="1" customWidth="1"/>
    <col min="9" max="9" width="5.5703125" style="2" bestFit="1" customWidth="1"/>
    <col min="10" max="10" width="3.7109375" style="2" bestFit="1" customWidth="1"/>
    <col min="11" max="11" width="6.7109375" style="2" bestFit="1" customWidth="1"/>
    <col min="12" max="12" width="17.28515625" style="1" bestFit="1" customWidth="1"/>
    <col min="13" max="14" width="17.5703125" style="1" hidden="1" customWidth="1"/>
    <col min="15" max="16" width="17.28515625" style="1" bestFit="1" customWidth="1"/>
    <col min="17" max="16384" width="9.140625" style="2"/>
  </cols>
  <sheetData>
    <row r="1" spans="1:16" x14ac:dyDescent="0.25">
      <c r="P1" s="3" t="s">
        <v>156</v>
      </c>
    </row>
    <row r="2" spans="1:16" ht="40.5" customHeight="1" x14ac:dyDescent="0.25">
      <c r="A2" s="24" t="s">
        <v>157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5">
      <c r="A3" s="6" t="s">
        <v>136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5" spans="1:16" x14ac:dyDescent="0.25">
      <c r="P5" s="7" t="s">
        <v>131</v>
      </c>
    </row>
    <row r="6" spans="1:16" s="4" customFormat="1" ht="12.75" x14ac:dyDescent="0.25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8" t="s">
        <v>9</v>
      </c>
      <c r="K6" s="8" t="s">
        <v>10</v>
      </c>
      <c r="L6" s="9" t="s">
        <v>11</v>
      </c>
      <c r="M6" s="9" t="s">
        <v>12</v>
      </c>
      <c r="N6" s="9" t="s">
        <v>13</v>
      </c>
      <c r="O6" s="9" t="s">
        <v>14</v>
      </c>
      <c r="P6" s="9" t="s">
        <v>15</v>
      </c>
    </row>
    <row r="7" spans="1:16" x14ac:dyDescent="0.25">
      <c r="A7" s="10" t="s">
        <v>16</v>
      </c>
      <c r="B7" s="10" t="s">
        <v>17</v>
      </c>
      <c r="C7" s="10" t="s">
        <v>18</v>
      </c>
      <c r="D7" s="10" t="s">
        <v>19</v>
      </c>
      <c r="E7" s="18" t="s">
        <v>20</v>
      </c>
      <c r="F7" s="10" t="s">
        <v>21</v>
      </c>
      <c r="G7" s="10" t="s">
        <v>22</v>
      </c>
      <c r="H7" s="10" t="s">
        <v>23</v>
      </c>
      <c r="I7" s="10" t="s">
        <v>24</v>
      </c>
      <c r="J7" s="10" t="s">
        <v>25</v>
      </c>
      <c r="K7" s="18" t="s">
        <v>26</v>
      </c>
      <c r="L7" s="11">
        <v>0</v>
      </c>
      <c r="M7" s="11">
        <v>0</v>
      </c>
      <c r="N7" s="11">
        <v>1882674800</v>
      </c>
      <c r="O7" s="11">
        <f>M7-N7</f>
        <v>-1882674800</v>
      </c>
      <c r="P7" s="11">
        <v>-1882674800</v>
      </c>
    </row>
    <row r="8" spans="1:16" x14ac:dyDescent="0.25">
      <c r="A8" s="12" t="s">
        <v>16</v>
      </c>
      <c r="B8" s="12" t="s">
        <v>17</v>
      </c>
      <c r="C8" s="12" t="s">
        <v>18</v>
      </c>
      <c r="D8" s="12" t="s">
        <v>19</v>
      </c>
      <c r="E8" s="20" t="s">
        <v>20</v>
      </c>
      <c r="F8" s="12" t="s">
        <v>21</v>
      </c>
      <c r="G8" s="12" t="s">
        <v>22</v>
      </c>
      <c r="H8" s="12" t="s">
        <v>23</v>
      </c>
      <c r="I8" s="12" t="s">
        <v>24</v>
      </c>
      <c r="J8" s="12" t="s">
        <v>25</v>
      </c>
      <c r="K8" s="12" t="s">
        <v>27</v>
      </c>
      <c r="L8" s="13">
        <v>7549150000</v>
      </c>
      <c r="M8" s="13">
        <v>-8282550000</v>
      </c>
      <c r="N8" s="13">
        <v>0</v>
      </c>
      <c r="O8" s="13">
        <f>M8-N8</f>
        <v>-8282550000</v>
      </c>
      <c r="P8" s="13">
        <v>-733400000</v>
      </c>
    </row>
    <row r="9" spans="1:16" x14ac:dyDescent="0.25">
      <c r="A9" s="12" t="s">
        <v>16</v>
      </c>
      <c r="B9" s="12" t="s">
        <v>17</v>
      </c>
      <c r="C9" s="12" t="s">
        <v>18</v>
      </c>
      <c r="D9" s="12" t="s">
        <v>19</v>
      </c>
      <c r="E9" s="20" t="s">
        <v>20</v>
      </c>
      <c r="F9" s="12" t="s">
        <v>21</v>
      </c>
      <c r="G9" s="12" t="s">
        <v>22</v>
      </c>
      <c r="H9" s="12" t="s">
        <v>23</v>
      </c>
      <c r="I9" s="12" t="s">
        <v>24</v>
      </c>
      <c r="J9" s="12" t="s">
        <v>25</v>
      </c>
      <c r="K9" s="12" t="s">
        <v>38</v>
      </c>
      <c r="L9" s="13">
        <v>28512850000</v>
      </c>
      <c r="M9" s="13">
        <v>-28527900000</v>
      </c>
      <c r="N9" s="13">
        <v>0</v>
      </c>
      <c r="O9" s="13">
        <f>M9-N9</f>
        <v>-28527900000</v>
      </c>
      <c r="P9" s="13">
        <v>-15050000</v>
      </c>
    </row>
    <row r="10" spans="1:16" x14ac:dyDescent="0.25">
      <c r="A10" s="12" t="s">
        <v>16</v>
      </c>
      <c r="B10" s="12" t="s">
        <v>17</v>
      </c>
      <c r="C10" s="12" t="s">
        <v>18</v>
      </c>
      <c r="D10" s="12" t="s">
        <v>19</v>
      </c>
      <c r="E10" s="20" t="s">
        <v>20</v>
      </c>
      <c r="F10" s="12" t="s">
        <v>21</v>
      </c>
      <c r="G10" s="12" t="s">
        <v>22</v>
      </c>
      <c r="H10" s="12" t="s">
        <v>96</v>
      </c>
      <c r="I10" s="12" t="s">
        <v>24</v>
      </c>
      <c r="J10" s="12" t="s">
        <v>25</v>
      </c>
      <c r="K10" s="12" t="s">
        <v>38</v>
      </c>
      <c r="L10" s="13">
        <v>15050000</v>
      </c>
      <c r="M10" s="13">
        <v>0</v>
      </c>
      <c r="N10" s="13">
        <v>0</v>
      </c>
      <c r="O10" s="13">
        <f>M10-N10</f>
        <v>0</v>
      </c>
      <c r="P10" s="13">
        <v>15050000</v>
      </c>
    </row>
    <row r="11" spans="1:16" x14ac:dyDescent="0.25">
      <c r="A11" s="12" t="s">
        <v>16</v>
      </c>
      <c r="B11" s="12" t="s">
        <v>17</v>
      </c>
      <c r="C11" s="12" t="s">
        <v>18</v>
      </c>
      <c r="D11" s="12" t="s">
        <v>19</v>
      </c>
      <c r="E11" s="20" t="s">
        <v>20</v>
      </c>
      <c r="F11" s="12" t="s">
        <v>21</v>
      </c>
      <c r="G11" s="12" t="s">
        <v>22</v>
      </c>
      <c r="H11" s="12" t="s">
        <v>97</v>
      </c>
      <c r="I11" s="12" t="s">
        <v>24</v>
      </c>
      <c r="J11" s="12" t="s">
        <v>25</v>
      </c>
      <c r="K11" s="12" t="s">
        <v>27</v>
      </c>
      <c r="L11" s="13">
        <v>733400000</v>
      </c>
      <c r="M11" s="13">
        <v>0</v>
      </c>
      <c r="N11" s="13">
        <v>0</v>
      </c>
      <c r="O11" s="13">
        <f>M11-N11</f>
        <v>0</v>
      </c>
      <c r="P11" s="13">
        <v>733400000</v>
      </c>
    </row>
    <row r="12" spans="1:16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25">
        <f>SUM(L7:L11)</f>
        <v>36810450000</v>
      </c>
      <c r="M12" s="25">
        <f t="shared" ref="M12:P12" si="0">SUM(M7:M11)</f>
        <v>-36810450000</v>
      </c>
      <c r="N12" s="25">
        <f t="shared" si="0"/>
        <v>1882674800</v>
      </c>
      <c r="O12" s="25">
        <f t="shared" si="0"/>
        <v>-38693124800</v>
      </c>
      <c r="P12" s="25">
        <f t="shared" si="0"/>
        <v>-1882674800</v>
      </c>
    </row>
  </sheetData>
  <mergeCells count="2">
    <mergeCell ref="A2:P2"/>
    <mergeCell ref="A3:P3"/>
  </mergeCells>
  <printOptions horizontalCentered="1"/>
  <pageMargins left="0.7" right="0.7" top="0.75" bottom="0.75" header="0.3" footer="0.3"/>
  <pageSetup paperSize="9" orientation="landscape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AB251108C330488A1A42BE8AE39165" ma:contentTypeVersion="1" ma:contentTypeDescription="Create a new document." ma:contentTypeScope="" ma:versionID="962f7dc7f0c6a03cdd1b43444bfab3f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102DC8A-93E8-4E77-8CB6-83241C92293D}"/>
</file>

<file path=customXml/itemProps2.xml><?xml version="1.0" encoding="utf-8"?>
<ds:datastoreItem xmlns:ds="http://schemas.openxmlformats.org/officeDocument/2006/customXml" ds:itemID="{5C0506C4-1413-425F-AEFD-3EF034B87155}"/>
</file>

<file path=customXml/itemProps3.xml><?xml version="1.0" encoding="utf-8"?>
<ds:datastoreItem xmlns:ds="http://schemas.openxmlformats.org/officeDocument/2006/customXml" ds:itemID="{72784FCB-7EB6-4A2E-83A7-8F22967C6D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B1</vt:lpstr>
      <vt:lpstr>B2</vt:lpstr>
      <vt:lpstr>B3</vt:lpstr>
      <vt:lpstr>B4</vt:lpstr>
      <vt:lpstr>B5.TM</vt:lpstr>
      <vt:lpstr>B6</vt:lpstr>
      <vt:lpstr>'B1'!Print_Area</vt:lpstr>
      <vt:lpstr>'B2'!Print_Area</vt:lpstr>
      <vt:lpstr>'B3'!Print_Area</vt:lpstr>
      <vt:lpstr>B5.TM!Print_Area</vt:lpstr>
      <vt:lpstr>'B6'!Print_Area</vt:lpstr>
      <vt:lpstr>'B1'!Print_Titles</vt:lpstr>
      <vt:lpstr>'B2'!Print_Titles</vt:lpstr>
      <vt:lpstr>'B6'!Print_Titles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Huỳnh Thị Thanh Nam</dc:creator>
  <cp:lastModifiedBy>Huỳnh Thị Thanh Nam</cp:lastModifiedBy>
  <cp:lastPrinted>2021-04-27T01:31:45Z</cp:lastPrinted>
  <dcterms:created xsi:type="dcterms:W3CDTF">2021-04-27T01:03:10Z</dcterms:created>
  <dcterms:modified xsi:type="dcterms:W3CDTF">2021-04-27T01:31:52Z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0x010100CDAB251108C330488A1A42BE8AE39165</vt:lpwstr>
  </property>
</Properties>
</file>