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750" tabRatio="833" activeTab="0"/>
  </bookViews>
  <sheets>
    <sheet name="Bao cao" sheetId="1" r:id="rId1"/>
  </sheets>
  <externalReferences>
    <externalReference r:id="rId4"/>
    <externalReference r:id="rId5"/>
  </externalReferences>
  <definedNames>
    <definedName name="ADP">#REF!</definedName>
    <definedName name="AKHAC">#REF!</definedName>
    <definedName name="ALTINH">#REF!</definedName>
    <definedName name="Anguon" localSheetId="0">'[2]Dt 2001'!#REF!</definedName>
    <definedName name="Anguon">'[2]Dt 2001'!#REF!</definedName>
    <definedName name="ANN">#REF!</definedName>
    <definedName name="ANQD">#REF!</definedName>
    <definedName name="ANQQH" localSheetId="0">'[2]Dt 2001'!#REF!</definedName>
    <definedName name="ANQQH">'[2]Dt 2001'!#REF!</definedName>
    <definedName name="ANSNN" localSheetId="0">'[2]Dt 2001'!#REF!</definedName>
    <definedName name="ANSNN">'[2]Dt 2001'!#REF!</definedName>
    <definedName name="ANSNNxnk" localSheetId="0">'[2]Dt 2001'!#REF!</definedName>
    <definedName name="ANSNNxnk">'[2]Dt 2001'!#REF!</definedName>
    <definedName name="APC" localSheetId="0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'[2]Dt 2001'!#REF!</definedName>
    <definedName name="NQQH">'[2]Dt 2001'!#REF!</definedName>
    <definedName name="NSNN" localSheetId="0">'[2]Dt 2001'!#REF!</definedName>
    <definedName name="NSNN">'[2]Dt 2001'!#REF!</definedName>
    <definedName name="PC" localSheetId="0">'[2]Dt 2001'!#REF!</definedName>
    <definedName name="PC">'[2]Dt 2001'!#REF!</definedName>
    <definedName name="Phan_cap">#REF!</definedName>
    <definedName name="Phi_le_phi">#REF!</definedName>
    <definedName name="_xlnm.Print_Area" localSheetId="0">'Bao cao'!$A$2:$M$108</definedName>
    <definedName name="PRINT_AREA_MI" localSheetId="0">#REF!</definedName>
    <definedName name="PRINT_AREA_MI">#REF!</definedName>
    <definedName name="_xlnm.Print_Titles" localSheetId="0">'Bao cao'!$6:$8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<sst xmlns="http://schemas.openxmlformats.org/spreadsheetml/2006/main" count="210" uniqueCount="179">
  <si>
    <t>A</t>
  </si>
  <si>
    <t>B</t>
  </si>
  <si>
    <t>I</t>
  </si>
  <si>
    <t>II</t>
  </si>
  <si>
    <t>III</t>
  </si>
  <si>
    <t>IV</t>
  </si>
  <si>
    <t>V</t>
  </si>
  <si>
    <t>VI</t>
  </si>
  <si>
    <t>Đơn vị: Triệu đồng</t>
  </si>
  <si>
    <t>TỔNG SỐ</t>
  </si>
  <si>
    <t>Chi tạo nguồn, điều chỉnh tiền lương</t>
  </si>
  <si>
    <t>a</t>
  </si>
  <si>
    <t>Vốn trong nước</t>
  </si>
  <si>
    <t>b</t>
  </si>
  <si>
    <t>Vốn ngoài nước</t>
  </si>
  <si>
    <t>STT</t>
  </si>
  <si>
    <t>(Dự toán đã được Hội đồng nhân dân quyết định)</t>
  </si>
  <si>
    <t>Biểu số 51/CK-NSNN</t>
  </si>
  <si>
    <t>VII</t>
  </si>
  <si>
    <t>Chi trả nợ lãi các khoản do chính quyền địa phương vay</t>
  </si>
  <si>
    <t>TÊN ĐƠN VỊ</t>
  </si>
  <si>
    <t>CHI CHƯƠNG TRÌNH MTQG</t>
  </si>
  <si>
    <t>CHI TẠO NGUỒN, ĐIỀU CHỈNH TIỀN LƯƠNG</t>
  </si>
  <si>
    <t>TỔNG SỔ</t>
  </si>
  <si>
    <t>CHI ĐẨU TƯ PHÁT TRIỂN</t>
  </si>
  <si>
    <t>CHI THƯỜNG XUYÊN</t>
  </si>
  <si>
    <t>CHI TRẢ NỢ LÃI CÁC KHOẢN DO CHÍNH QUYỀN ĐỊA PHƯƠNG VAY</t>
  </si>
  <si>
    <t>CHI BỔ SUNG QUỸ DỰ TRỮ TÀI CHÍNH</t>
  </si>
  <si>
    <t>CHI CHUYỂN NGUỒN SANG NGÂN SÁCH NĂM SAU</t>
  </si>
  <si>
    <t>CHI DỰ PHÒNG NGÂN SÁCH</t>
  </si>
  <si>
    <t>Chi các chương trình mục tiêu</t>
  </si>
  <si>
    <t>CHI ĐẦU TƯ PHÁT TRIỂN  (KHÔNG KỂ CHƯƠNG TRÌNH MỤC TIÊU QUỐC GIA)</t>
  </si>
  <si>
    <t>CHI THƯỜNG XUYÊN (KHÔNG KỂ CHƯƠNG TRÌNH MỤC TIÊU QUỐC GIA)</t>
  </si>
  <si>
    <t>UBND TỈNH TÂY NINH</t>
  </si>
  <si>
    <t>Chương trình MTQG Giảm nghèo bền vững</t>
  </si>
  <si>
    <t>Chương trình MTQG Xây dựng nông thôn mới</t>
  </si>
  <si>
    <t>Chính sách trợ giúp pháp lý</t>
  </si>
  <si>
    <t>Hỗ trợ các Hội văn học nghệ thuật và Hội nhà báo địa phương</t>
  </si>
  <si>
    <t>c</t>
  </si>
  <si>
    <t>Dự án hoàn thiện, hiện đại hóa hồ sơ, bản đồ địa giới hành chính và xây dựng cơ sở dữ liệu địa giới hành chính</t>
  </si>
  <si>
    <t>Kinh phí thực hiện nhiệm vụ đảm bảo trật tự an toàn giao thông</t>
  </si>
  <si>
    <t>CTMT giáo dục nghề nghiệp -việc làm và ATLĐ</t>
  </si>
  <si>
    <t>CTMT phát triển hệ thống trợ giúp xã hội</t>
  </si>
  <si>
    <t>CTMT y tế - dân số</t>
  </si>
  <si>
    <t>CTMT phát triển lâm nghiệp bền vững</t>
  </si>
  <si>
    <t>Văn phòng Tỉnh ủy</t>
  </si>
  <si>
    <t>Sở Giao thông Vận tải</t>
  </si>
  <si>
    <t>Sở Y tế</t>
  </si>
  <si>
    <t>Sở Văn hóa Thể thao và Du lịch</t>
  </si>
  <si>
    <t>UBND huyện Gò Dầu</t>
  </si>
  <si>
    <t>BQLDA ĐTXD huyện Gò Dầu</t>
  </si>
  <si>
    <t>BQLDA ĐTXD huyện Tân Biên</t>
  </si>
  <si>
    <t>BQLDA ĐTXD huyện Trảng Bàng</t>
  </si>
  <si>
    <t>Sở Tài nguyên và Môi trường</t>
  </si>
  <si>
    <t>Các cơ quan, đơn vị tỉnh</t>
  </si>
  <si>
    <t xml:space="preserve">Văn phòng UBND tỉnh </t>
  </si>
  <si>
    <t xml:space="preserve">Văn phòng HĐND tỉnh </t>
  </si>
  <si>
    <t xml:space="preserve">Sở Ngoại vụ </t>
  </si>
  <si>
    <t xml:space="preserve">Sở Thông tin và Truyền thông </t>
  </si>
  <si>
    <t xml:space="preserve">Sở Tài chính  </t>
  </si>
  <si>
    <t>Sở Nông nghiệp &amp; Phát triển nông thôn</t>
  </si>
  <si>
    <t>Sở Kế hoạch &amp; Đầu tư</t>
  </si>
  <si>
    <t xml:space="preserve">Thanh tra tỉnh </t>
  </si>
  <si>
    <t xml:space="preserve">Sở Nội vụ </t>
  </si>
  <si>
    <t xml:space="preserve">Sở Lao động Thương binh &amp; Xã hội </t>
  </si>
  <si>
    <t>BQL Vườn quốc gia Lò Gò Xa Mát</t>
  </si>
  <si>
    <t>BQL các Khu DTLS CMMN</t>
  </si>
  <si>
    <t>BQL khu Du lịch Quốc gia Núi Bà Đen</t>
  </si>
  <si>
    <t>Đài Phát thanh Truyền hình</t>
  </si>
  <si>
    <t>Trường Cao đẳng nghề</t>
  </si>
  <si>
    <t>Trường Chính trị</t>
  </si>
  <si>
    <t>Công an tỉnh Tây Ninh</t>
  </si>
  <si>
    <t>BCH Quân sự tỉnh Tây Ninh</t>
  </si>
  <si>
    <t>BCH Bộ đội Biên phòng tỉnh Tây Ninh</t>
  </si>
  <si>
    <t>Bảo hiểm xã hội tỉnh Tây Ninh</t>
  </si>
  <si>
    <t>Công ty TNHH MTV Khai thác Thủy lợi Tây Ninh</t>
  </si>
  <si>
    <t>Công ty TNHH MTV Khai thác Thủy lợi Dầu Tiếng-Phước Hòa</t>
  </si>
  <si>
    <t xml:space="preserve"> Hội Nhà báo </t>
  </si>
  <si>
    <t xml:space="preserve"> Hội Luật gia </t>
  </si>
  <si>
    <t xml:space="preserve"> Hội Khuyến Học </t>
  </si>
  <si>
    <t xml:space="preserve"> Hội Cựu Thanh niên Xung phong </t>
  </si>
  <si>
    <t xml:space="preserve"> Hội Cựu Giáo chức</t>
  </si>
  <si>
    <t xml:space="preserve"> Ban ĐD Hội người cao tuổi </t>
  </si>
  <si>
    <t xml:space="preserve"> Liên Hiệp các hội KHKT tỉnh </t>
  </si>
  <si>
    <t xml:space="preserve"> Hội nạn nhân chất độc da cam </t>
  </si>
  <si>
    <t xml:space="preserve"> Hội kế hoạch hoá gia đình </t>
  </si>
  <si>
    <t xml:space="preserve"> Hội Bảo trợ NTT và TE mồ côi</t>
  </si>
  <si>
    <t xml:space="preserve"> Hội Người Mù </t>
  </si>
  <si>
    <t xml:space="preserve"> Hội Văn học Nghệ thuật </t>
  </si>
  <si>
    <t xml:space="preserve"> Liên minh Hợp tác xã </t>
  </si>
  <si>
    <t xml:space="preserve"> Hội Chữ thập đỏ </t>
  </si>
  <si>
    <t xml:space="preserve"> Tỉnh hội Đông y</t>
  </si>
  <si>
    <t>Liên hiệp các tổ chức Hữu nghị</t>
  </si>
  <si>
    <t>Chi khác ngân sách</t>
  </si>
  <si>
    <t>Nguồn chưa phân bổ</t>
  </si>
  <si>
    <t>Chi bổ sung Quỹ Dự trữ tài chính</t>
  </si>
  <si>
    <t>Dự phòng ngân sách tỉnh</t>
  </si>
  <si>
    <t>Chi Chương trình Mục tiêu quốc gia</t>
  </si>
  <si>
    <t>Phát triển và bảo vệ rừng bền vững</t>
  </si>
  <si>
    <t>Thanh toán khối lượng đã và đang thực hiện</t>
  </si>
  <si>
    <t xml:space="preserve">Hỗ trợ xây dựng nông thôn mới </t>
  </si>
  <si>
    <t>Phát triển thành phố, thị xã (Chỉnh trang đô thị)</t>
  </si>
  <si>
    <t>Xây dựng trường đạt chuẩn quốc gia</t>
  </si>
  <si>
    <t xml:space="preserve">Xây mới trường học thuộc Đề án phát  triển giáo dục mầm non tại vùng nông thôn khó khăn </t>
  </si>
  <si>
    <t xml:space="preserve">Hỗ trợ khác </t>
  </si>
  <si>
    <t>VIII</t>
  </si>
  <si>
    <t>IX</t>
  </si>
  <si>
    <t>Khu vực phòng thủ</t>
  </si>
  <si>
    <t xml:space="preserve">Sở Y tế </t>
  </si>
  <si>
    <t>Sở Giáo dục -Đào tạo</t>
  </si>
  <si>
    <t xml:space="preserve">Sở Khoa học Công nghệ </t>
  </si>
  <si>
    <t>Sở Công Thương</t>
  </si>
  <si>
    <t xml:space="preserve">Sở Giao thông Vận tải </t>
  </si>
  <si>
    <t xml:space="preserve">Sở Xây dựng </t>
  </si>
  <si>
    <t xml:space="preserve">Sở Tư pháp </t>
  </si>
  <si>
    <t>BQL Khu kinh tế Tây Ninh</t>
  </si>
  <si>
    <t>Văn phòng Ban ATGT tỉnh</t>
  </si>
  <si>
    <t>Hội Cựu chiến binh</t>
  </si>
  <si>
    <t>Hội Phụ nữ tỉnh</t>
  </si>
  <si>
    <t>Hội Nông dân tỉnh</t>
  </si>
  <si>
    <t>Mặt trận Tổ quốc Tỉnh</t>
  </si>
  <si>
    <t>Đoàn thanh niên Cộng sản HCM</t>
  </si>
  <si>
    <t>Quỹ bảo trì đường bộ tỉnh</t>
  </si>
  <si>
    <t>Sư đoàn Bộ binh 5</t>
  </si>
  <si>
    <t>X</t>
  </si>
  <si>
    <t>Chi bổ sung mục tiêu cho ngân sách cấp dưới</t>
  </si>
  <si>
    <t>XI</t>
  </si>
  <si>
    <t>Chi chuyển nguồn sang ngân sách năm sau</t>
  </si>
  <si>
    <t>TỔNG CỘNG</t>
  </si>
  <si>
    <t>Hỗ trợ các tổ chức XH và XH nghề nghiệp</t>
  </si>
  <si>
    <t>DỰ TOÁN CHI NGÂN SÁCH CẤP TỈNH CHO TỪNG CƠ QUAN, TỔ CHỨC NĂM 2019</t>
  </si>
  <si>
    <t>CHI CÂN ĐỐI NGÂN SÁCH ĐỊA PHƯƠNG</t>
  </si>
  <si>
    <t>Quỹ Phát triển đất tỉnh</t>
  </si>
  <si>
    <t>BQLDA ĐTXD ngành Nông nghiệp &amp; PTNT</t>
  </si>
  <si>
    <t>Ban QLDA ĐT và XD ngành Giao thông</t>
  </si>
  <si>
    <t>BQLDA Đầu tư Xây dựng tỉnh TN</t>
  </si>
  <si>
    <t>BQLDA ĐTXD TP.Tây Ninh</t>
  </si>
  <si>
    <t>Câu lạc bộ hưu trí - 424 - 1121219</t>
  </si>
  <si>
    <t>Hội Người tù kháng chiến - 424 - 1121220</t>
  </si>
  <si>
    <t>Chuẩn bị đầu tư</t>
  </si>
  <si>
    <t>Đầu tư từ nguồn bội chi ngân sách địa phương</t>
  </si>
  <si>
    <t>Chi QLHC - Mua sắm, sửa chữa và sửa chữa cơ quan hành chính</t>
  </si>
  <si>
    <t>Chi QLHC - Nhiệm vụ đột xuất</t>
  </si>
  <si>
    <t>Chi QLHC - Trang bị xe ô tô</t>
  </si>
  <si>
    <t>Chi SN Kinh tế khác - Chương trình xúc tiến các đơn vị</t>
  </si>
  <si>
    <t>Chi SN Kinh tế khác - Kinh phí thực hiện công tác quy hoạch phát triển KTXH và quy hoạch ngành</t>
  </si>
  <si>
    <t>Chi SN Kinh tế khác - Kinh phí thực hiện Chương trình bố trí dân cư</t>
  </si>
  <si>
    <t>Chi SN Kinh tế khác - Kinh phí thực hiện nhiệm vụ phát sinh đột xuất</t>
  </si>
  <si>
    <t>Chi SN Môi trường - Các nhiệm vụ môi trường khác</t>
  </si>
  <si>
    <t>Chi SN Giáo dục - Kinh phí nhiệm vụ đặc thù đột xuất</t>
  </si>
  <si>
    <t>Chi SN Đào tạo - Kinh phí thực hiện nhiệm vụ Đào tạo khác</t>
  </si>
  <si>
    <t>Chi SN Y tế - Dự phòng KP hỗ trợ các cơ sở khám chữa bệnh thu không đảm bảo chi họat động</t>
  </si>
  <si>
    <t>Chi SN Khoa học - công nghệ cấp Sở, ngành</t>
  </si>
  <si>
    <t>Chi Đảm bảo xã hội - Kinh phí cứu tế thường xuyên - Tiền thăm hỏi tết</t>
  </si>
  <si>
    <t>Chi SN Đảm bảo xã hội - Kinh phí dạy nghề lao động nông thôn</t>
  </si>
  <si>
    <t>Chi SN Đảm bảo xã hội - Chi hỗ trợ đối tượng tham gia BHXH tự nguyện</t>
  </si>
  <si>
    <t>Chi SN Đảm bảo xã hội - Kinh phí nhiệm vụ đột xuất phát sinh và phát sinh tăng đối tượng</t>
  </si>
  <si>
    <t>Chi SN Nông nghiệp - Các dự án BSCMT các huyện, thành phố, gồm:
- Chính sách hỗ trợ hệ thống xử lý nước hộ gia đình nông thôn trên địa bàn tỉnh: 12.000 trđ, trong đó: BSCMT cụ thể như sau: Hòa Thành: 1.000 trđ; Châu Thành: 1.000 trđ; Dương Minh Châu: 1.000 trđ; Trảng Bàng: 2.000 trđ; Gò Dầu: 500 trđ; Bến Cầu: 458 trđ; Tân Biên: 2.500 trđ và Tân Châu: 3.542 trđ. 
 - Chính sách bảo vệ và phát triển đất trồng lúa theo Nghị định 35/2015/NĐ-CP của Chính phủ: 8.000 trđ;
 - Thực hiện chính sách xây dựng cánh đồng lớn (QĐ 15/2017/QĐ-UBND): 2.000 trđ;
 - Thực hiện KH xử lý vi phạm trồng cây nông nghiệp trái quy định (QĐ 1573): 2.300 trđ, gồm:
   + Huyện Tân Biên: 300 trđ;
   + Huyện Tân Châu: 2.000 trđ.</t>
  </si>
  <si>
    <t>Chi SN Lâm nghiệp - Kinh phí chi khoán bảo vệ và phòng chống cháy rừng và mua sắm trang thiết bị phòng chống cháy rừng:
 - Hỗ trợ có mục tiêu huyện Bến Cầu: 56 trđ;
 - Hỗ trợ có mục tiêu huyện Tân Biên: 32 trđ.</t>
  </si>
  <si>
    <t>Hỗ trợ có mục tiêu các huyện, thành phố: Chi SN Giao thông - Kinh phí kiểm tra xử lý lục bình, cụ thể:
 - Hòa Thành: 59 trđ;
 - Châu Thành: 290 trđ;
 - Trảng Bàng: 48 trđ;
 - Gò Dầu: 206 trđ;
 - Bến Cầu: 176 trđ.</t>
  </si>
  <si>
    <t>Chi KTTC - Kinh phí chỉnh trang đô thị</t>
  </si>
  <si>
    <t>CHI CHƯƠNG TRÌNH MỤC TIÊU NHIỆM VỤ</t>
  </si>
  <si>
    <t>B.1</t>
  </si>
  <si>
    <t>Chi thực hiện một số nhiệm vụ</t>
  </si>
  <si>
    <t>Kinh phí thực hiện quản lý bảo trì đường bộ</t>
  </si>
  <si>
    <t>Thực hiện các DA vốn ngoài nước</t>
  </si>
  <si>
    <t>BQL Khu Kinh tế tỉnh Tây Ninh</t>
  </si>
  <si>
    <t>BQL Dự án đầu tư xây dựng tỉnh Tây Ninh</t>
  </si>
  <si>
    <t>Các DA sử dụng vốn Trái phiếu chính phủ - ngành Thủy lợi</t>
  </si>
  <si>
    <t>Sở Nông nghiệp và Phát triển Nông thôn</t>
  </si>
  <si>
    <t>Chương trình mục tiêu Đầu tư phát triển hệ thống y tế địa phương</t>
  </si>
  <si>
    <t>CTMT đảm bảo TT ATGT, PCCC, phòng chống tội phạm</t>
  </si>
  <si>
    <t>Chương trình mục tiêu quốc phòng an ninh trên địa bàn</t>
  </si>
  <si>
    <t>CTMT Phát triển Văn hóa</t>
  </si>
  <si>
    <t>CTMT Ứng phó với biến đổi khí hậu và tăng trưởng xanh</t>
  </si>
  <si>
    <t>Chương trình mục tiêu Phát triển kinh tế xã hội các vùng</t>
  </si>
  <si>
    <t>B.2</t>
  </si>
  <si>
    <t>Dự án An ninh y tế khu vực tiểu vùng sông Mê Công (vốn vay ADB - Ghi thu, ghi chi)</t>
  </si>
  <si>
    <t>CTMT Tái cơ cấu kinh tế nông nghiệp và phòng chống giảm nhẹ thiên tai, ổn định đời sống dân cư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</si>
</sst>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</numFmts>
  <fonts count="63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3" applyNumberFormat="0" applyFont="0" applyAlignment="0">
      <protection/>
    </xf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193" fontId="1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83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/>
    </xf>
    <xf numFmtId="183" fontId="11" fillId="0" borderId="11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Border="1" applyAlignment="1">
      <alignment horizontal="center"/>
    </xf>
    <xf numFmtId="3" fontId="56" fillId="33" borderId="12" xfId="81" applyNumberFormat="1" applyFont="1" applyFill="1" applyBorder="1" applyAlignment="1" quotePrefix="1">
      <alignment horizontal="center" vertical="center" wrapText="1"/>
      <protection/>
    </xf>
    <xf numFmtId="3" fontId="56" fillId="33" borderId="12" xfId="81" applyNumberFormat="1" applyFont="1" applyFill="1" applyBorder="1" applyAlignment="1">
      <alignment horizontal="center" vertical="center" wrapText="1"/>
      <protection/>
    </xf>
    <xf numFmtId="3" fontId="56" fillId="33" borderId="12" xfId="0" applyNumberFormat="1" applyFont="1" applyFill="1" applyBorder="1" applyAlignment="1">
      <alignment horizontal="right" vertical="center"/>
    </xf>
    <xf numFmtId="3" fontId="56" fillId="33" borderId="12" xfId="81" applyNumberFormat="1" applyFont="1" applyFill="1" applyBorder="1" applyAlignment="1">
      <alignment horizontal="right" vertical="center"/>
      <protection/>
    </xf>
    <xf numFmtId="0" fontId="56" fillId="33" borderId="0" xfId="0" applyFont="1" applyFill="1" applyAlignment="1">
      <alignment vertical="center"/>
    </xf>
    <xf numFmtId="3" fontId="56" fillId="33" borderId="13" xfId="81" applyNumberFormat="1" applyFont="1" applyFill="1" applyBorder="1" applyAlignment="1">
      <alignment horizontal="center" vertical="center" wrapText="1"/>
      <protection/>
    </xf>
    <xf numFmtId="3" fontId="56" fillId="33" borderId="13" xfId="81" applyNumberFormat="1" applyFont="1" applyFill="1" applyBorder="1" applyAlignment="1">
      <alignment horizontal="left" vertical="center" wrapText="1"/>
      <protection/>
    </xf>
    <xf numFmtId="3" fontId="56" fillId="33" borderId="13" xfId="0" applyNumberFormat="1" applyFont="1" applyFill="1" applyBorder="1" applyAlignment="1">
      <alignment horizontal="right" vertical="center"/>
    </xf>
    <xf numFmtId="3" fontId="56" fillId="33" borderId="13" xfId="0" applyNumberFormat="1" applyFont="1" applyFill="1" applyBorder="1" applyAlignment="1" applyProtection="1">
      <alignment vertical="center"/>
      <protection/>
    </xf>
    <xf numFmtId="3" fontId="56" fillId="33" borderId="13" xfId="81" applyNumberFormat="1" applyFont="1" applyFill="1" applyBorder="1" applyAlignment="1">
      <alignment horizontal="right" vertical="center"/>
      <protection/>
    </xf>
    <xf numFmtId="3" fontId="57" fillId="33" borderId="13" xfId="81" applyNumberFormat="1" applyFont="1" applyFill="1" applyBorder="1" applyAlignment="1">
      <alignment horizontal="center" vertical="center" wrapText="1"/>
      <protection/>
    </xf>
    <xf numFmtId="49" fontId="57" fillId="33" borderId="13" xfId="81" applyNumberFormat="1" applyFont="1" applyFill="1" applyBorder="1" applyAlignment="1">
      <alignment vertical="center" wrapText="1"/>
      <protection/>
    </xf>
    <xf numFmtId="3" fontId="57" fillId="33" borderId="13" xfId="0" applyNumberFormat="1" applyFont="1" applyFill="1" applyBorder="1" applyAlignment="1">
      <alignment horizontal="right" vertical="center"/>
    </xf>
    <xf numFmtId="3" fontId="57" fillId="33" borderId="13" xfId="0" applyNumberFormat="1" applyFont="1" applyFill="1" applyBorder="1" applyAlignment="1">
      <alignment vertical="center"/>
    </xf>
    <xf numFmtId="3" fontId="57" fillId="33" borderId="13" xfId="45" applyNumberFormat="1" applyFont="1" applyFill="1" applyBorder="1" applyAlignment="1">
      <alignment horizontal="right" vertical="center"/>
    </xf>
    <xf numFmtId="3" fontId="57" fillId="33" borderId="13" xfId="81" applyNumberFormat="1" applyFont="1" applyFill="1" applyBorder="1" applyAlignment="1">
      <alignment horizontal="right" vertical="center"/>
      <protection/>
    </xf>
    <xf numFmtId="0" fontId="57" fillId="33" borderId="0" xfId="0" applyFont="1" applyFill="1" applyAlignment="1">
      <alignment vertical="center"/>
    </xf>
    <xf numFmtId="49" fontId="57" fillId="33" borderId="13" xfId="45" applyNumberFormat="1" applyFont="1" applyFill="1" applyBorder="1" applyAlignment="1">
      <alignment vertical="center"/>
    </xf>
    <xf numFmtId="3" fontId="57" fillId="33" borderId="13" xfId="45" applyNumberFormat="1" applyFont="1" applyFill="1" applyBorder="1" applyAlignment="1">
      <alignment vertical="center"/>
    </xf>
    <xf numFmtId="3" fontId="58" fillId="33" borderId="13" xfId="45" applyNumberFormat="1" applyFont="1" applyFill="1" applyBorder="1" applyAlignment="1">
      <alignment vertical="center"/>
    </xf>
    <xf numFmtId="49" fontId="57" fillId="33" borderId="13" xfId="81" applyNumberFormat="1" applyFont="1" applyFill="1" applyBorder="1" applyAlignment="1">
      <alignment vertical="center"/>
      <protection/>
    </xf>
    <xf numFmtId="3" fontId="57" fillId="33" borderId="13" xfId="81" applyNumberFormat="1" applyFont="1" applyFill="1" applyBorder="1" applyAlignment="1" quotePrefix="1">
      <alignment horizontal="right" vertical="center"/>
      <protection/>
    </xf>
    <xf numFmtId="49" fontId="57" fillId="33" borderId="13" xfId="45" applyNumberFormat="1" applyFont="1" applyFill="1" applyBorder="1" applyAlignment="1">
      <alignment horizontal="left" vertical="center" wrapText="1"/>
    </xf>
    <xf numFmtId="3" fontId="57" fillId="33" borderId="13" xfId="81" applyNumberFormat="1" applyFont="1" applyFill="1" applyBorder="1" applyAlignment="1">
      <alignment vertical="center"/>
      <protection/>
    </xf>
    <xf numFmtId="49" fontId="57" fillId="33" borderId="13" xfId="81" applyNumberFormat="1" applyFont="1" applyFill="1" applyBorder="1" applyAlignment="1">
      <alignment horizontal="left" vertical="center" wrapText="1"/>
      <protection/>
    </xf>
    <xf numFmtId="3" fontId="57" fillId="33" borderId="13" xfId="81" applyNumberFormat="1" applyFont="1" applyFill="1" applyBorder="1" applyAlignment="1">
      <alignment horizontal="center" vertical="center"/>
      <protection/>
    </xf>
    <xf numFmtId="49" fontId="57" fillId="33" borderId="13" xfId="45" applyNumberFormat="1" applyFont="1" applyFill="1" applyBorder="1" applyAlignment="1">
      <alignment horizontal="left" vertical="center"/>
    </xf>
    <xf numFmtId="3" fontId="57" fillId="33" borderId="13" xfId="81" applyNumberFormat="1" applyFont="1" applyFill="1" applyBorder="1" applyAlignment="1">
      <alignment horizontal="right" vertical="center" wrapText="1"/>
      <protection/>
    </xf>
    <xf numFmtId="3" fontId="57" fillId="33" borderId="13" xfId="0" applyNumberFormat="1" applyFont="1" applyFill="1" applyBorder="1" applyAlignment="1">
      <alignment vertical="center" wrapText="1"/>
    </xf>
    <xf numFmtId="0" fontId="57" fillId="33" borderId="0" xfId="0" applyFont="1" applyFill="1" applyAlignment="1">
      <alignment vertical="center" wrapText="1"/>
    </xf>
    <xf numFmtId="3" fontId="58" fillId="33" borderId="13" xfId="0" applyNumberFormat="1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3" fontId="59" fillId="33" borderId="13" xfId="0" applyNumberFormat="1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3" fontId="60" fillId="33" borderId="13" xfId="0" applyNumberFormat="1" applyFont="1" applyFill="1" applyBorder="1" applyAlignment="1">
      <alignment vertical="center"/>
    </xf>
    <xf numFmtId="0" fontId="57" fillId="33" borderId="13" xfId="45" applyNumberFormat="1" applyFont="1" applyFill="1" applyBorder="1" applyAlignment="1">
      <alignment horizontal="left" vertical="center" wrapText="1"/>
    </xf>
    <xf numFmtId="3" fontId="61" fillId="33" borderId="13" xfId="0" applyNumberFormat="1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3" fontId="58" fillId="33" borderId="13" xfId="81" applyNumberFormat="1" applyFont="1" applyFill="1" applyBorder="1" applyAlignment="1">
      <alignment horizontal="center" vertical="center" wrapText="1"/>
      <protection/>
    </xf>
    <xf numFmtId="3" fontId="58" fillId="33" borderId="13" xfId="81" applyNumberFormat="1" applyFont="1" applyFill="1" applyBorder="1" applyAlignment="1">
      <alignment horizontal="left" vertical="center" wrapText="1"/>
      <protection/>
    </xf>
    <xf numFmtId="3" fontId="58" fillId="33" borderId="13" xfId="81" applyNumberFormat="1" applyFont="1" applyFill="1" applyBorder="1" applyAlignment="1">
      <alignment horizontal="right" vertical="center" wrapText="1"/>
      <protection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3" xfId="77" applyFont="1" applyFill="1" applyBorder="1" applyAlignment="1">
      <alignment horizontal="left" vertical="center" wrapText="1"/>
      <protection/>
    </xf>
    <xf numFmtId="0" fontId="62" fillId="33" borderId="13" xfId="0" applyFont="1" applyFill="1" applyBorder="1" applyAlignment="1">
      <alignment horizontal="right" vertical="center" wrapText="1"/>
    </xf>
    <xf numFmtId="0" fontId="57" fillId="33" borderId="13" xfId="79" applyFont="1" applyFill="1" applyBorder="1" applyAlignment="1">
      <alignment horizontal="left" vertical="center" wrapText="1"/>
      <protection/>
    </xf>
    <xf numFmtId="0" fontId="57" fillId="33" borderId="13" xfId="77" applyFont="1" applyFill="1" applyBorder="1" applyAlignment="1">
      <alignment horizontal="left" vertical="center" wrapText="1"/>
      <protection/>
    </xf>
    <xf numFmtId="3" fontId="58" fillId="33" borderId="13" xfId="81" applyNumberFormat="1" applyFont="1" applyFill="1" applyBorder="1" applyAlignment="1">
      <alignment horizontal="right" vertical="center"/>
      <protection/>
    </xf>
    <xf numFmtId="49" fontId="58" fillId="33" borderId="13" xfId="45" applyNumberFormat="1" applyFont="1" applyFill="1" applyBorder="1" applyAlignment="1">
      <alignment horizontal="left" vertical="center" wrapText="1"/>
    </xf>
    <xf numFmtId="3" fontId="57" fillId="33" borderId="14" xfId="81" applyNumberFormat="1" applyFont="1" applyFill="1" applyBorder="1" applyAlignment="1">
      <alignment horizontal="center" vertical="center"/>
      <protection/>
    </xf>
    <xf numFmtId="49" fontId="57" fillId="33" borderId="14" xfId="45" applyNumberFormat="1" applyFont="1" applyFill="1" applyBorder="1" applyAlignment="1">
      <alignment horizontal="left" vertical="center" wrapText="1"/>
    </xf>
    <xf numFmtId="3" fontId="60" fillId="33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183" fontId="4" fillId="0" borderId="15" xfId="0" applyNumberFormat="1" applyFont="1" applyFill="1" applyBorder="1" applyAlignment="1" applyProtection="1">
      <alignment vertical="center" wrapText="1"/>
      <protection/>
    </xf>
    <xf numFmtId="18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83" fontId="4" fillId="0" borderId="16" xfId="0" applyNumberFormat="1" applyFont="1" applyFill="1" applyBorder="1" applyAlignment="1" applyProtection="1">
      <alignment vertical="center" wrapText="1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2" xfId="44"/>
    <cellStyle name="Comma 2" xfId="45"/>
    <cellStyle name="Comma 2 2" xfId="46"/>
    <cellStyle name="Comma 3" xfId="47"/>
    <cellStyle name="Comma 3 2" xfId="48"/>
    <cellStyle name="Comma 5" xfId="49"/>
    <cellStyle name="Currency" xfId="50"/>
    <cellStyle name="Currency [0]" xfId="51"/>
    <cellStyle name="Currency 2" xfId="52"/>
    <cellStyle name="dtchi98" xfId="53"/>
    <cellStyle name="Explanatory Text" xfId="54"/>
    <cellStyle name="Followed Hyperlink" xfId="55"/>
    <cellStyle name="Good" xfId="56"/>
    <cellStyle name="HAI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1" xfId="67"/>
    <cellStyle name="Normal 13" xfId="68"/>
    <cellStyle name="Normal 15" xfId="69"/>
    <cellStyle name="Normal 16" xfId="70"/>
    <cellStyle name="Normal 17" xfId="71"/>
    <cellStyle name="Normal 18" xfId="72"/>
    <cellStyle name="Normal 2" xfId="73"/>
    <cellStyle name="Normal 21" xfId="74"/>
    <cellStyle name="Normal 23" xfId="75"/>
    <cellStyle name="Normal 25" xfId="76"/>
    <cellStyle name="Normal 29" xfId="77"/>
    <cellStyle name="Normal 3" xfId="78"/>
    <cellStyle name="Normal 30" xfId="79"/>
    <cellStyle name="Normal 4" xfId="80"/>
    <cellStyle name="Normal 4 2" xfId="81"/>
    <cellStyle name="Normal 44" xfId="82"/>
    <cellStyle name="Normal 5" xfId="83"/>
    <cellStyle name="Normal 6" xfId="84"/>
    <cellStyle name="Normal 6 2" xfId="85"/>
    <cellStyle name="Normal 7" xfId="86"/>
    <cellStyle name="Note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173"/>
  <sheetViews>
    <sheetView tabSelected="1" zoomScale="85" zoomScaleNormal="85" zoomScalePageLayoutView="0" workbookViewId="0" topLeftCell="A1">
      <selection activeCell="P15" sqref="P15"/>
    </sheetView>
  </sheetViews>
  <sheetFormatPr defaultColWidth="10" defaultRowHeight="15"/>
  <cols>
    <col min="1" max="1" width="5.296875" style="1" customWidth="1"/>
    <col min="2" max="2" width="39.3984375" style="1" customWidth="1"/>
    <col min="3" max="6" width="10.69921875" style="8" customWidth="1"/>
    <col min="7" max="7" width="10.59765625" style="8" customWidth="1"/>
    <col min="8" max="13" width="10.69921875" style="8" customWidth="1"/>
    <col min="14" max="16384" width="10" style="1" customWidth="1"/>
  </cols>
  <sheetData>
    <row r="2" spans="1:13" s="2" customFormat="1" ht="21" customHeight="1">
      <c r="A2" s="16" t="s">
        <v>33</v>
      </c>
      <c r="B2" s="16"/>
      <c r="C2" s="18"/>
      <c r="D2" s="19"/>
      <c r="E2" s="20"/>
      <c r="F2" s="14"/>
      <c r="G2" s="14"/>
      <c r="H2" s="14"/>
      <c r="I2" s="14"/>
      <c r="J2" s="20"/>
      <c r="K2" s="14"/>
      <c r="L2" s="14"/>
      <c r="M2" s="15" t="s">
        <v>17</v>
      </c>
    </row>
    <row r="3" spans="1:13" s="2" customFormat="1" ht="3" customHeight="1">
      <c r="A3" s="7"/>
      <c r="B3" s="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2" customFormat="1" ht="21" customHeight="1">
      <c r="A4" s="73" t="s">
        <v>130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" customFormat="1" ht="18" customHeight="1">
      <c r="A5" s="74" t="s">
        <v>16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6.75" customHeight="1">
      <c r="A6" s="3"/>
      <c r="B6" s="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9.5" customHeight="1">
      <c r="A7" s="4"/>
      <c r="B7" s="4"/>
      <c r="C7" s="9"/>
      <c r="D7" s="9"/>
      <c r="E7" s="75"/>
      <c r="F7" s="75"/>
      <c r="G7" s="21"/>
      <c r="H7" s="21"/>
      <c r="I7" s="9"/>
      <c r="J7" s="75"/>
      <c r="K7" s="75"/>
      <c r="L7" s="9"/>
      <c r="M7" s="10" t="s">
        <v>8</v>
      </c>
    </row>
    <row r="8" spans="1:13" s="5" customFormat="1" ht="27.75" customHeight="1">
      <c r="A8" s="76" t="s">
        <v>15</v>
      </c>
      <c r="B8" s="77" t="s">
        <v>20</v>
      </c>
      <c r="C8" s="78" t="s">
        <v>9</v>
      </c>
      <c r="D8" s="78" t="s">
        <v>31</v>
      </c>
      <c r="E8" s="79" t="s">
        <v>32</v>
      </c>
      <c r="F8" s="79" t="s">
        <v>26</v>
      </c>
      <c r="G8" s="80" t="s">
        <v>27</v>
      </c>
      <c r="H8" s="80" t="s">
        <v>29</v>
      </c>
      <c r="I8" s="80" t="s">
        <v>22</v>
      </c>
      <c r="J8" s="81" t="s">
        <v>21</v>
      </c>
      <c r="K8" s="81"/>
      <c r="L8" s="81"/>
      <c r="M8" s="80" t="s">
        <v>28</v>
      </c>
    </row>
    <row r="9" spans="1:13" s="6" customFormat="1" ht="103.5" customHeight="1">
      <c r="A9" s="82"/>
      <c r="B9" s="83"/>
      <c r="C9" s="84"/>
      <c r="D9" s="84"/>
      <c r="E9" s="79"/>
      <c r="F9" s="79"/>
      <c r="G9" s="80"/>
      <c r="H9" s="80"/>
      <c r="I9" s="80"/>
      <c r="J9" s="85" t="s">
        <v>23</v>
      </c>
      <c r="K9" s="85" t="s">
        <v>24</v>
      </c>
      <c r="L9" s="85" t="s">
        <v>25</v>
      </c>
      <c r="M9" s="80"/>
    </row>
    <row r="10" spans="1:13" s="6" customFormat="1" ht="17.25" customHeight="1">
      <c r="A10" s="11" t="s">
        <v>0</v>
      </c>
      <c r="B10" s="11" t="s">
        <v>1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</row>
    <row r="11" spans="1:13" s="26" customFormat="1" ht="14.25">
      <c r="A11" s="22"/>
      <c r="B11" s="23" t="s">
        <v>128</v>
      </c>
      <c r="C11" s="24">
        <v>5162770</v>
      </c>
      <c r="D11" s="24">
        <v>2497946</v>
      </c>
      <c r="E11" s="24">
        <v>2431135.9999999995</v>
      </c>
      <c r="F11" s="24">
        <v>1600</v>
      </c>
      <c r="G11" s="24">
        <v>1000</v>
      </c>
      <c r="H11" s="24">
        <v>88770</v>
      </c>
      <c r="I11" s="24">
        <v>0</v>
      </c>
      <c r="J11" s="25">
        <f>J12+J123</f>
        <v>142318</v>
      </c>
      <c r="K11" s="25">
        <f>K12+K123</f>
        <v>104904</v>
      </c>
      <c r="L11" s="25">
        <f>L12+L123</f>
        <v>37414</v>
      </c>
      <c r="M11" s="24"/>
    </row>
    <row r="12" spans="1:13" s="26" customFormat="1" ht="28.5">
      <c r="A12" s="27" t="s">
        <v>0</v>
      </c>
      <c r="B12" s="28" t="s">
        <v>131</v>
      </c>
      <c r="C12" s="29">
        <v>4526812</v>
      </c>
      <c r="D12" s="30">
        <v>2116310</v>
      </c>
      <c r="E12" s="30">
        <v>2319131.9999999995</v>
      </c>
      <c r="F12" s="30">
        <v>1600</v>
      </c>
      <c r="G12" s="30">
        <v>1000</v>
      </c>
      <c r="H12" s="30">
        <v>88770</v>
      </c>
      <c r="I12" s="30">
        <v>0</v>
      </c>
      <c r="J12" s="31">
        <f>J13+J64+SUM(J83:J84)+SUM(J106:J111)+J122</f>
        <v>0</v>
      </c>
      <c r="K12" s="31">
        <f>K13+K64+SUM(K83:K84)+SUM(K106:K111)+K122</f>
        <v>0</v>
      </c>
      <c r="L12" s="31">
        <f>L13+L64+SUM(L83:L84)+SUM(L106:L111)+L122</f>
        <v>0</v>
      </c>
      <c r="M12" s="30"/>
    </row>
    <row r="13" spans="1:13" s="38" customFormat="1" ht="15">
      <c r="A13" s="32" t="s">
        <v>2</v>
      </c>
      <c r="B13" s="33" t="s">
        <v>54</v>
      </c>
      <c r="C13" s="34">
        <v>3020970.4</v>
      </c>
      <c r="D13" s="35">
        <v>1010295</v>
      </c>
      <c r="E13" s="36">
        <v>2010675.3999999997</v>
      </c>
      <c r="F13" s="35">
        <v>0</v>
      </c>
      <c r="G13" s="35">
        <v>0</v>
      </c>
      <c r="H13" s="35">
        <v>0</v>
      </c>
      <c r="I13" s="35">
        <v>0</v>
      </c>
      <c r="J13" s="37">
        <f>SUM(J14:J63)</f>
        <v>0</v>
      </c>
      <c r="K13" s="37">
        <f>SUM(K14:K63)</f>
        <v>0</v>
      </c>
      <c r="L13" s="37">
        <f>SUM(L14:L63)</f>
        <v>0</v>
      </c>
      <c r="M13" s="35"/>
    </row>
    <row r="14" spans="1:13" s="38" customFormat="1" ht="15">
      <c r="A14" s="37">
        <v>1</v>
      </c>
      <c r="B14" s="39" t="s">
        <v>56</v>
      </c>
      <c r="C14" s="34">
        <v>8504.8</v>
      </c>
      <c r="D14" s="35">
        <v>0</v>
      </c>
      <c r="E14" s="36">
        <v>8504.8</v>
      </c>
      <c r="F14" s="35"/>
      <c r="G14" s="35"/>
      <c r="H14" s="35"/>
      <c r="I14" s="35"/>
      <c r="J14" s="40">
        <f>SUM(K14:L14)</f>
        <v>0</v>
      </c>
      <c r="K14" s="40"/>
      <c r="L14" s="40"/>
      <c r="M14" s="35"/>
    </row>
    <row r="15" spans="1:13" s="38" customFormat="1" ht="15">
      <c r="A15" s="37">
        <v>2</v>
      </c>
      <c r="B15" s="39" t="s">
        <v>55</v>
      </c>
      <c r="C15" s="34">
        <v>15880.7</v>
      </c>
      <c r="D15" s="35">
        <v>0</v>
      </c>
      <c r="E15" s="36">
        <v>15880.7</v>
      </c>
      <c r="F15" s="35"/>
      <c r="G15" s="35"/>
      <c r="H15" s="35"/>
      <c r="I15" s="35"/>
      <c r="J15" s="40">
        <f aca="true" t="shared" si="0" ref="J15:J108">SUM(K15:L15)</f>
        <v>0</v>
      </c>
      <c r="K15" s="40"/>
      <c r="L15" s="40"/>
      <c r="M15" s="35"/>
    </row>
    <row r="16" spans="1:13" s="38" customFormat="1" ht="15">
      <c r="A16" s="37">
        <v>3</v>
      </c>
      <c r="B16" s="39" t="s">
        <v>57</v>
      </c>
      <c r="C16" s="35">
        <v>3367.4</v>
      </c>
      <c r="D16" s="35">
        <v>0</v>
      </c>
      <c r="E16" s="36">
        <v>3367.4</v>
      </c>
      <c r="F16" s="35"/>
      <c r="G16" s="35"/>
      <c r="H16" s="35"/>
      <c r="I16" s="35"/>
      <c r="J16" s="40">
        <f t="shared" si="0"/>
        <v>0</v>
      </c>
      <c r="K16" s="40"/>
      <c r="L16" s="40"/>
      <c r="M16" s="35"/>
    </row>
    <row r="17" spans="1:13" s="38" customFormat="1" ht="15">
      <c r="A17" s="37">
        <v>4</v>
      </c>
      <c r="B17" s="39" t="s">
        <v>60</v>
      </c>
      <c r="C17" s="35">
        <v>99150.1</v>
      </c>
      <c r="D17" s="35">
        <v>5000</v>
      </c>
      <c r="E17" s="36">
        <v>94150.1</v>
      </c>
      <c r="F17" s="35"/>
      <c r="G17" s="35"/>
      <c r="H17" s="35"/>
      <c r="I17" s="35"/>
      <c r="J17" s="40">
        <f t="shared" si="0"/>
        <v>0</v>
      </c>
      <c r="K17" s="40"/>
      <c r="L17" s="40"/>
      <c r="M17" s="35"/>
    </row>
    <row r="18" spans="1:13" s="38" customFormat="1" ht="15">
      <c r="A18" s="37">
        <v>5</v>
      </c>
      <c r="B18" s="39" t="s">
        <v>61</v>
      </c>
      <c r="C18" s="35">
        <v>6572.6</v>
      </c>
      <c r="D18" s="35">
        <v>0</v>
      </c>
      <c r="E18" s="36">
        <v>6572.6</v>
      </c>
      <c r="F18" s="35"/>
      <c r="G18" s="35"/>
      <c r="H18" s="35"/>
      <c r="I18" s="35"/>
      <c r="J18" s="40">
        <f t="shared" si="0"/>
        <v>0</v>
      </c>
      <c r="K18" s="40"/>
      <c r="L18" s="40"/>
      <c r="M18" s="35"/>
    </row>
    <row r="19" spans="1:13" s="38" customFormat="1" ht="15">
      <c r="A19" s="37">
        <v>6</v>
      </c>
      <c r="B19" s="39" t="s">
        <v>114</v>
      </c>
      <c r="C19" s="35">
        <v>8922.3</v>
      </c>
      <c r="D19" s="35">
        <v>0</v>
      </c>
      <c r="E19" s="36">
        <v>8922.3</v>
      </c>
      <c r="F19" s="35"/>
      <c r="G19" s="35"/>
      <c r="H19" s="35"/>
      <c r="I19" s="35"/>
      <c r="J19" s="40">
        <f t="shared" si="0"/>
        <v>0</v>
      </c>
      <c r="K19" s="40"/>
      <c r="L19" s="40"/>
      <c r="M19" s="35"/>
    </row>
    <row r="20" spans="1:13" s="38" customFormat="1" ht="15">
      <c r="A20" s="37">
        <v>7</v>
      </c>
      <c r="B20" s="39" t="s">
        <v>111</v>
      </c>
      <c r="C20" s="35">
        <v>11513.7</v>
      </c>
      <c r="D20" s="35">
        <v>0</v>
      </c>
      <c r="E20" s="40">
        <v>11513.7</v>
      </c>
      <c r="F20" s="35"/>
      <c r="G20" s="35"/>
      <c r="H20" s="35"/>
      <c r="I20" s="35"/>
      <c r="J20" s="40">
        <f t="shared" si="0"/>
        <v>0</v>
      </c>
      <c r="K20" s="41"/>
      <c r="L20" s="41"/>
      <c r="M20" s="35"/>
    </row>
    <row r="21" spans="1:13" s="38" customFormat="1" ht="15">
      <c r="A21" s="37">
        <v>8</v>
      </c>
      <c r="B21" s="39" t="s">
        <v>110</v>
      </c>
      <c r="C21" s="35">
        <v>32187.4</v>
      </c>
      <c r="D21" s="35">
        <v>5000</v>
      </c>
      <c r="E21" s="40">
        <v>27187.4</v>
      </c>
      <c r="F21" s="35"/>
      <c r="G21" s="35"/>
      <c r="H21" s="35"/>
      <c r="I21" s="35"/>
      <c r="J21" s="40">
        <f t="shared" si="0"/>
        <v>0</v>
      </c>
      <c r="K21" s="41"/>
      <c r="L21" s="41"/>
      <c r="M21" s="35"/>
    </row>
    <row r="22" spans="1:13" s="38" customFormat="1" ht="15">
      <c r="A22" s="37">
        <v>9</v>
      </c>
      <c r="B22" s="39" t="s">
        <v>59</v>
      </c>
      <c r="C22" s="35">
        <v>10506.5</v>
      </c>
      <c r="D22" s="35">
        <v>0</v>
      </c>
      <c r="E22" s="40">
        <v>10506.5</v>
      </c>
      <c r="F22" s="35"/>
      <c r="G22" s="35"/>
      <c r="H22" s="35"/>
      <c r="I22" s="35"/>
      <c r="J22" s="40">
        <f t="shared" si="0"/>
        <v>0</v>
      </c>
      <c r="K22" s="40"/>
      <c r="L22" s="40"/>
      <c r="M22" s="35"/>
    </row>
    <row r="23" spans="1:13" s="38" customFormat="1" ht="15">
      <c r="A23" s="37">
        <v>10</v>
      </c>
      <c r="B23" s="39" t="s">
        <v>113</v>
      </c>
      <c r="C23" s="35">
        <v>6916.4</v>
      </c>
      <c r="D23" s="35">
        <v>0</v>
      </c>
      <c r="E23" s="40">
        <v>6916.4</v>
      </c>
      <c r="F23" s="35"/>
      <c r="G23" s="35"/>
      <c r="H23" s="35"/>
      <c r="I23" s="35"/>
      <c r="J23" s="40">
        <f t="shared" si="0"/>
        <v>0</v>
      </c>
      <c r="K23" s="40"/>
      <c r="L23" s="40"/>
      <c r="M23" s="35"/>
    </row>
    <row r="24" spans="1:13" s="38" customFormat="1" ht="15">
      <c r="A24" s="37">
        <v>11</v>
      </c>
      <c r="B24" s="39" t="s">
        <v>112</v>
      </c>
      <c r="C24" s="35">
        <v>28175.399999999998</v>
      </c>
      <c r="D24" s="35">
        <v>0</v>
      </c>
      <c r="E24" s="40">
        <v>28175.399999999998</v>
      </c>
      <c r="F24" s="35"/>
      <c r="G24" s="35"/>
      <c r="H24" s="35"/>
      <c r="I24" s="35"/>
      <c r="J24" s="40">
        <f t="shared" si="0"/>
        <v>0</v>
      </c>
      <c r="K24" s="41"/>
      <c r="L24" s="41"/>
      <c r="M24" s="35"/>
    </row>
    <row r="25" spans="1:13" s="38" customFormat="1" ht="15">
      <c r="A25" s="37">
        <v>12</v>
      </c>
      <c r="B25" s="39" t="s">
        <v>109</v>
      </c>
      <c r="C25" s="35">
        <v>439130.1</v>
      </c>
      <c r="D25" s="35">
        <v>8500</v>
      </c>
      <c r="E25" s="40">
        <v>430630.1</v>
      </c>
      <c r="F25" s="35"/>
      <c r="G25" s="35"/>
      <c r="H25" s="35"/>
      <c r="I25" s="35"/>
      <c r="J25" s="40">
        <f t="shared" si="0"/>
        <v>0</v>
      </c>
      <c r="K25" s="41"/>
      <c r="L25" s="41"/>
      <c r="M25" s="35"/>
    </row>
    <row r="26" spans="1:13" s="38" customFormat="1" ht="15">
      <c r="A26" s="37">
        <v>13</v>
      </c>
      <c r="B26" s="39" t="s">
        <v>108</v>
      </c>
      <c r="C26" s="35">
        <v>366842.5</v>
      </c>
      <c r="D26" s="35">
        <v>87635</v>
      </c>
      <c r="E26" s="40">
        <v>279207.5</v>
      </c>
      <c r="F26" s="35"/>
      <c r="G26" s="35"/>
      <c r="H26" s="35"/>
      <c r="I26" s="35"/>
      <c r="J26" s="40">
        <f t="shared" si="0"/>
        <v>0</v>
      </c>
      <c r="K26" s="41"/>
      <c r="L26" s="41"/>
      <c r="M26" s="35"/>
    </row>
    <row r="27" spans="1:13" s="38" customFormat="1" ht="15">
      <c r="A27" s="37">
        <v>14</v>
      </c>
      <c r="B27" s="39" t="s">
        <v>64</v>
      </c>
      <c r="C27" s="35">
        <v>77903.7</v>
      </c>
      <c r="D27" s="35">
        <v>3800</v>
      </c>
      <c r="E27" s="40">
        <v>74103.7</v>
      </c>
      <c r="F27" s="35"/>
      <c r="G27" s="35"/>
      <c r="H27" s="35"/>
      <c r="I27" s="35"/>
      <c r="J27" s="40">
        <f t="shared" si="0"/>
        <v>0</v>
      </c>
      <c r="K27" s="41"/>
      <c r="L27" s="41"/>
      <c r="M27" s="35"/>
    </row>
    <row r="28" spans="1:13" s="38" customFormat="1" ht="15">
      <c r="A28" s="37">
        <v>15</v>
      </c>
      <c r="B28" s="39" t="s">
        <v>48</v>
      </c>
      <c r="C28" s="35">
        <v>98875.2</v>
      </c>
      <c r="D28" s="35">
        <v>5000</v>
      </c>
      <c r="E28" s="40">
        <v>93875.2</v>
      </c>
      <c r="F28" s="35"/>
      <c r="G28" s="35"/>
      <c r="H28" s="35"/>
      <c r="I28" s="35"/>
      <c r="J28" s="40">
        <f t="shared" si="0"/>
        <v>0</v>
      </c>
      <c r="K28" s="41"/>
      <c r="L28" s="41"/>
      <c r="M28" s="35"/>
    </row>
    <row r="29" spans="1:13" s="38" customFormat="1" ht="15">
      <c r="A29" s="37">
        <v>16</v>
      </c>
      <c r="B29" s="39" t="s">
        <v>53</v>
      </c>
      <c r="C29" s="35">
        <v>100122.1</v>
      </c>
      <c r="D29" s="35">
        <v>5000</v>
      </c>
      <c r="E29" s="40">
        <v>95122.1</v>
      </c>
      <c r="F29" s="35"/>
      <c r="G29" s="35"/>
      <c r="H29" s="35"/>
      <c r="I29" s="35"/>
      <c r="J29" s="40">
        <f t="shared" si="0"/>
        <v>0</v>
      </c>
      <c r="K29" s="41"/>
      <c r="L29" s="41"/>
      <c r="M29" s="35"/>
    </row>
    <row r="30" spans="1:13" s="38" customFormat="1" ht="15">
      <c r="A30" s="37">
        <v>17</v>
      </c>
      <c r="B30" s="39" t="s">
        <v>58</v>
      </c>
      <c r="C30" s="35">
        <v>33102.2</v>
      </c>
      <c r="D30" s="35">
        <v>16200</v>
      </c>
      <c r="E30" s="40">
        <v>16902.2</v>
      </c>
      <c r="F30" s="35"/>
      <c r="G30" s="35"/>
      <c r="H30" s="35"/>
      <c r="I30" s="35"/>
      <c r="J30" s="40">
        <f t="shared" si="0"/>
        <v>0</v>
      </c>
      <c r="K30" s="40"/>
      <c r="L30" s="40"/>
      <c r="M30" s="35"/>
    </row>
    <row r="31" spans="1:13" s="38" customFormat="1" ht="15">
      <c r="A31" s="37">
        <v>18</v>
      </c>
      <c r="B31" s="39" t="s">
        <v>63</v>
      </c>
      <c r="C31" s="35">
        <v>37362.7</v>
      </c>
      <c r="D31" s="35">
        <v>0</v>
      </c>
      <c r="E31" s="40">
        <v>37362.7</v>
      </c>
      <c r="F31" s="35"/>
      <c r="G31" s="35"/>
      <c r="H31" s="35"/>
      <c r="I31" s="35"/>
      <c r="J31" s="40">
        <f t="shared" si="0"/>
        <v>0</v>
      </c>
      <c r="K31" s="41"/>
      <c r="L31" s="41"/>
      <c r="M31" s="35"/>
    </row>
    <row r="32" spans="1:13" s="38" customFormat="1" ht="15">
      <c r="A32" s="37">
        <v>19</v>
      </c>
      <c r="B32" s="39" t="s">
        <v>62</v>
      </c>
      <c r="C32" s="35">
        <v>5872.6</v>
      </c>
      <c r="D32" s="35">
        <v>0</v>
      </c>
      <c r="E32" s="40">
        <v>5872.6</v>
      </c>
      <c r="F32" s="35"/>
      <c r="G32" s="35"/>
      <c r="H32" s="35"/>
      <c r="I32" s="35"/>
      <c r="J32" s="40">
        <f t="shared" si="0"/>
        <v>0</v>
      </c>
      <c r="K32" s="40"/>
      <c r="L32" s="40"/>
      <c r="M32" s="35"/>
    </row>
    <row r="33" spans="1:13" s="38" customFormat="1" ht="15">
      <c r="A33" s="37">
        <v>20</v>
      </c>
      <c r="B33" s="42" t="s">
        <v>68</v>
      </c>
      <c r="C33" s="35">
        <v>58950</v>
      </c>
      <c r="D33" s="35">
        <v>0</v>
      </c>
      <c r="E33" s="40">
        <v>58950</v>
      </c>
      <c r="F33" s="35"/>
      <c r="G33" s="35"/>
      <c r="H33" s="35"/>
      <c r="I33" s="35"/>
      <c r="J33" s="40">
        <f t="shared" si="0"/>
        <v>0</v>
      </c>
      <c r="K33" s="40"/>
      <c r="L33" s="40"/>
      <c r="M33" s="35"/>
    </row>
    <row r="34" spans="1:13" s="38" customFormat="1" ht="15">
      <c r="A34" s="37">
        <v>21</v>
      </c>
      <c r="B34" s="39" t="s">
        <v>45</v>
      </c>
      <c r="C34" s="35">
        <v>90280</v>
      </c>
      <c r="D34" s="35">
        <v>7000</v>
      </c>
      <c r="E34" s="40">
        <v>83280</v>
      </c>
      <c r="F34" s="35"/>
      <c r="G34" s="35"/>
      <c r="H34" s="35"/>
      <c r="I34" s="35"/>
      <c r="J34" s="40">
        <f t="shared" si="0"/>
        <v>0</v>
      </c>
      <c r="K34" s="43"/>
      <c r="L34" s="43"/>
      <c r="M34" s="35"/>
    </row>
    <row r="35" spans="1:13" s="38" customFormat="1" ht="15">
      <c r="A35" s="37">
        <v>22</v>
      </c>
      <c r="B35" s="42" t="s">
        <v>120</v>
      </c>
      <c r="C35" s="35">
        <v>5628.8</v>
      </c>
      <c r="D35" s="35">
        <v>0</v>
      </c>
      <c r="E35" s="40">
        <v>5628.8</v>
      </c>
      <c r="F35" s="35"/>
      <c r="G35" s="35"/>
      <c r="H35" s="35"/>
      <c r="I35" s="35"/>
      <c r="J35" s="40">
        <f t="shared" si="0"/>
        <v>0</v>
      </c>
      <c r="K35" s="40"/>
      <c r="L35" s="40"/>
      <c r="M35" s="35"/>
    </row>
    <row r="36" spans="1:13" s="38" customFormat="1" ht="15">
      <c r="A36" s="37">
        <v>23</v>
      </c>
      <c r="B36" s="42" t="s">
        <v>121</v>
      </c>
      <c r="C36" s="35">
        <v>10008</v>
      </c>
      <c r="D36" s="35">
        <v>2000</v>
      </c>
      <c r="E36" s="40">
        <v>8008</v>
      </c>
      <c r="F36" s="35"/>
      <c r="G36" s="35"/>
      <c r="H36" s="35"/>
      <c r="I36" s="35"/>
      <c r="J36" s="40">
        <f t="shared" si="0"/>
        <v>0</v>
      </c>
      <c r="K36" s="40"/>
      <c r="L36" s="40"/>
      <c r="M36" s="35"/>
    </row>
    <row r="37" spans="1:13" s="38" customFormat="1" ht="15">
      <c r="A37" s="37">
        <v>24</v>
      </c>
      <c r="B37" s="42" t="s">
        <v>118</v>
      </c>
      <c r="C37" s="35">
        <v>3564.1</v>
      </c>
      <c r="D37" s="35">
        <v>0</v>
      </c>
      <c r="E37" s="40">
        <v>3564.1</v>
      </c>
      <c r="F37" s="35"/>
      <c r="G37" s="35"/>
      <c r="H37" s="35"/>
      <c r="I37" s="35"/>
      <c r="J37" s="40">
        <f t="shared" si="0"/>
        <v>0</v>
      </c>
      <c r="K37" s="40"/>
      <c r="L37" s="40"/>
      <c r="M37" s="35"/>
    </row>
    <row r="38" spans="1:13" s="38" customFormat="1" ht="15">
      <c r="A38" s="37">
        <v>25</v>
      </c>
      <c r="B38" s="42" t="s">
        <v>119</v>
      </c>
      <c r="C38" s="35">
        <v>3507.4</v>
      </c>
      <c r="D38" s="35">
        <v>0</v>
      </c>
      <c r="E38" s="40">
        <v>3507.4</v>
      </c>
      <c r="F38" s="35"/>
      <c r="G38" s="35"/>
      <c r="H38" s="35"/>
      <c r="I38" s="35"/>
      <c r="J38" s="40">
        <f t="shared" si="0"/>
        <v>0</v>
      </c>
      <c r="K38" s="40"/>
      <c r="L38" s="40"/>
      <c r="M38" s="35"/>
    </row>
    <row r="39" spans="1:13" s="38" customFormat="1" ht="15">
      <c r="A39" s="37">
        <v>26</v>
      </c>
      <c r="B39" s="42" t="s">
        <v>117</v>
      </c>
      <c r="C39" s="35">
        <v>2143.6</v>
      </c>
      <c r="D39" s="35">
        <v>0</v>
      </c>
      <c r="E39" s="40">
        <v>2143.6</v>
      </c>
      <c r="F39" s="35"/>
      <c r="G39" s="35"/>
      <c r="H39" s="35"/>
      <c r="I39" s="35"/>
      <c r="J39" s="40">
        <f t="shared" si="0"/>
        <v>0</v>
      </c>
      <c r="K39" s="40"/>
      <c r="L39" s="40"/>
      <c r="M39" s="35"/>
    </row>
    <row r="40" spans="1:13" s="38" customFormat="1" ht="15">
      <c r="A40" s="37">
        <v>27</v>
      </c>
      <c r="B40" s="39" t="s">
        <v>71</v>
      </c>
      <c r="C40" s="35">
        <v>34620</v>
      </c>
      <c r="D40" s="35">
        <v>0</v>
      </c>
      <c r="E40" s="40">
        <v>34620</v>
      </c>
      <c r="F40" s="35"/>
      <c r="G40" s="35"/>
      <c r="H40" s="35"/>
      <c r="I40" s="35"/>
      <c r="J40" s="40">
        <f t="shared" si="0"/>
        <v>0</v>
      </c>
      <c r="K40" s="40"/>
      <c r="L40" s="40"/>
      <c r="M40" s="35"/>
    </row>
    <row r="41" spans="1:13" s="38" customFormat="1" ht="15">
      <c r="A41" s="37">
        <v>28</v>
      </c>
      <c r="B41" s="39" t="s">
        <v>72</v>
      </c>
      <c r="C41" s="35">
        <v>92600</v>
      </c>
      <c r="D41" s="35">
        <v>15490</v>
      </c>
      <c r="E41" s="40">
        <v>77110</v>
      </c>
      <c r="F41" s="35"/>
      <c r="G41" s="35"/>
      <c r="H41" s="35"/>
      <c r="I41" s="35"/>
      <c r="J41" s="40">
        <f t="shared" si="0"/>
        <v>0</v>
      </c>
      <c r="K41" s="40"/>
      <c r="L41" s="40"/>
      <c r="M41" s="35"/>
    </row>
    <row r="42" spans="1:13" s="38" customFormat="1" ht="15">
      <c r="A42" s="37">
        <v>29</v>
      </c>
      <c r="B42" s="39" t="s">
        <v>73</v>
      </c>
      <c r="C42" s="35">
        <v>40000</v>
      </c>
      <c r="D42" s="35">
        <v>26500</v>
      </c>
      <c r="E42" s="40">
        <v>13500</v>
      </c>
      <c r="F42" s="35"/>
      <c r="G42" s="35"/>
      <c r="H42" s="35"/>
      <c r="I42" s="35"/>
      <c r="J42" s="40">
        <f t="shared" si="0"/>
        <v>0</v>
      </c>
      <c r="K42" s="40"/>
      <c r="L42" s="40"/>
      <c r="M42" s="35"/>
    </row>
    <row r="43" spans="1:13" s="38" customFormat="1" ht="15">
      <c r="A43" s="37">
        <v>30</v>
      </c>
      <c r="B43" s="39" t="s">
        <v>123</v>
      </c>
      <c r="C43" s="35">
        <v>0</v>
      </c>
      <c r="D43" s="35">
        <v>0</v>
      </c>
      <c r="E43" s="40">
        <v>0</v>
      </c>
      <c r="F43" s="35"/>
      <c r="G43" s="35"/>
      <c r="H43" s="35"/>
      <c r="I43" s="35"/>
      <c r="J43" s="40">
        <f t="shared" si="0"/>
        <v>0</v>
      </c>
      <c r="K43" s="40"/>
      <c r="L43" s="40"/>
      <c r="M43" s="35"/>
    </row>
    <row r="44" spans="1:13" s="38" customFormat="1" ht="15">
      <c r="A44" s="37">
        <v>31</v>
      </c>
      <c r="B44" s="39" t="s">
        <v>74</v>
      </c>
      <c r="C44" s="35">
        <v>160669.6</v>
      </c>
      <c r="D44" s="35">
        <v>0</v>
      </c>
      <c r="E44" s="40">
        <v>160669.6</v>
      </c>
      <c r="F44" s="35"/>
      <c r="G44" s="35"/>
      <c r="H44" s="35"/>
      <c r="I44" s="35"/>
      <c r="J44" s="40">
        <f t="shared" si="0"/>
        <v>0</v>
      </c>
      <c r="K44" s="40"/>
      <c r="L44" s="40"/>
      <c r="M44" s="35"/>
    </row>
    <row r="45" spans="1:13" s="38" customFormat="1" ht="30">
      <c r="A45" s="37">
        <v>32</v>
      </c>
      <c r="B45" s="44" t="s">
        <v>75</v>
      </c>
      <c r="C45" s="35">
        <v>76735</v>
      </c>
      <c r="D45" s="35">
        <v>0</v>
      </c>
      <c r="E45" s="40">
        <v>76735</v>
      </c>
      <c r="F45" s="35"/>
      <c r="G45" s="35"/>
      <c r="H45" s="35"/>
      <c r="I45" s="35"/>
      <c r="J45" s="40">
        <f t="shared" si="0"/>
        <v>0</v>
      </c>
      <c r="K45" s="40"/>
      <c r="L45" s="40"/>
      <c r="M45" s="35"/>
    </row>
    <row r="46" spans="1:13" s="38" customFormat="1" ht="30">
      <c r="A46" s="37">
        <v>33</v>
      </c>
      <c r="B46" s="44" t="s">
        <v>76</v>
      </c>
      <c r="C46" s="35">
        <v>2015</v>
      </c>
      <c r="D46" s="35">
        <v>0</v>
      </c>
      <c r="E46" s="40">
        <v>2015</v>
      </c>
      <c r="F46" s="35"/>
      <c r="G46" s="35"/>
      <c r="H46" s="35"/>
      <c r="I46" s="35"/>
      <c r="J46" s="40">
        <f t="shared" si="0"/>
        <v>0</v>
      </c>
      <c r="K46" s="40"/>
      <c r="L46" s="40"/>
      <c r="M46" s="35"/>
    </row>
    <row r="47" spans="1:13" s="38" customFormat="1" ht="15">
      <c r="A47" s="37">
        <v>34</v>
      </c>
      <c r="B47" s="42" t="s">
        <v>66</v>
      </c>
      <c r="C47" s="35">
        <v>5126.2</v>
      </c>
      <c r="D47" s="35">
        <v>0</v>
      </c>
      <c r="E47" s="40">
        <v>5126.2</v>
      </c>
      <c r="F47" s="35"/>
      <c r="G47" s="35"/>
      <c r="H47" s="35"/>
      <c r="I47" s="35"/>
      <c r="J47" s="40">
        <f t="shared" si="0"/>
        <v>0</v>
      </c>
      <c r="K47" s="40"/>
      <c r="L47" s="40"/>
      <c r="M47" s="35"/>
    </row>
    <row r="48" spans="1:13" s="38" customFormat="1" ht="15">
      <c r="A48" s="37">
        <v>35</v>
      </c>
      <c r="B48" s="42" t="s">
        <v>70</v>
      </c>
      <c r="C48" s="35">
        <v>14233</v>
      </c>
      <c r="D48" s="35">
        <v>0</v>
      </c>
      <c r="E48" s="40">
        <v>14233</v>
      </c>
      <c r="F48" s="35"/>
      <c r="G48" s="35"/>
      <c r="H48" s="35"/>
      <c r="I48" s="35"/>
      <c r="J48" s="40">
        <f>SUM(K48:L48)</f>
        <v>0</v>
      </c>
      <c r="K48" s="40"/>
      <c r="L48" s="40"/>
      <c r="M48" s="35"/>
    </row>
    <row r="49" spans="1:13" s="38" customFormat="1" ht="15">
      <c r="A49" s="37">
        <v>36</v>
      </c>
      <c r="B49" s="39" t="s">
        <v>116</v>
      </c>
      <c r="C49" s="35">
        <v>1800</v>
      </c>
      <c r="D49" s="35">
        <v>0</v>
      </c>
      <c r="E49" s="40">
        <v>1800</v>
      </c>
      <c r="F49" s="35"/>
      <c r="G49" s="35"/>
      <c r="H49" s="35"/>
      <c r="I49" s="35"/>
      <c r="J49" s="40">
        <f>SUM(K49:L49)</f>
        <v>0</v>
      </c>
      <c r="K49" s="45"/>
      <c r="L49" s="45"/>
      <c r="M49" s="35"/>
    </row>
    <row r="50" spans="1:13" s="38" customFormat="1" ht="15">
      <c r="A50" s="37">
        <v>37</v>
      </c>
      <c r="B50" s="42" t="s">
        <v>65</v>
      </c>
      <c r="C50" s="35">
        <v>13016.4</v>
      </c>
      <c r="D50" s="35">
        <v>0</v>
      </c>
      <c r="E50" s="40">
        <v>13016.4</v>
      </c>
      <c r="F50" s="35"/>
      <c r="G50" s="35"/>
      <c r="H50" s="35"/>
      <c r="I50" s="35"/>
      <c r="J50" s="40">
        <f t="shared" si="0"/>
        <v>0</v>
      </c>
      <c r="K50" s="40"/>
      <c r="L50" s="40"/>
      <c r="M50" s="35"/>
    </row>
    <row r="51" spans="1:13" s="38" customFormat="1" ht="15">
      <c r="A51" s="37">
        <v>38</v>
      </c>
      <c r="B51" s="42" t="s">
        <v>69</v>
      </c>
      <c r="C51" s="35">
        <v>16231.4</v>
      </c>
      <c r="D51" s="35">
        <v>0</v>
      </c>
      <c r="E51" s="40">
        <v>16231.4</v>
      </c>
      <c r="F51" s="35"/>
      <c r="G51" s="35"/>
      <c r="H51" s="35"/>
      <c r="I51" s="35"/>
      <c r="J51" s="40">
        <f>SUM(K51:L51)</f>
        <v>0</v>
      </c>
      <c r="K51" s="40"/>
      <c r="L51" s="40"/>
      <c r="M51" s="35"/>
    </row>
    <row r="52" spans="1:13" s="38" customFormat="1" ht="15">
      <c r="A52" s="37">
        <v>39</v>
      </c>
      <c r="B52" s="39" t="s">
        <v>115</v>
      </c>
      <c r="C52" s="35">
        <v>25350.2</v>
      </c>
      <c r="D52" s="35">
        <v>13500</v>
      </c>
      <c r="E52" s="40">
        <v>11850.2</v>
      </c>
      <c r="F52" s="35"/>
      <c r="G52" s="35"/>
      <c r="H52" s="35"/>
      <c r="I52" s="35"/>
      <c r="J52" s="40">
        <f t="shared" si="0"/>
        <v>0</v>
      </c>
      <c r="K52" s="40"/>
      <c r="L52" s="40"/>
      <c r="M52" s="35"/>
    </row>
    <row r="53" spans="1:13" s="38" customFormat="1" ht="15">
      <c r="A53" s="37">
        <v>40</v>
      </c>
      <c r="B53" s="42" t="s">
        <v>67</v>
      </c>
      <c r="C53" s="35">
        <v>14818.4</v>
      </c>
      <c r="D53" s="35">
        <v>0</v>
      </c>
      <c r="E53" s="40">
        <v>14818.4</v>
      </c>
      <c r="F53" s="35"/>
      <c r="G53" s="35"/>
      <c r="H53" s="35"/>
      <c r="I53" s="35"/>
      <c r="J53" s="40">
        <f t="shared" si="0"/>
        <v>0</v>
      </c>
      <c r="K53" s="40"/>
      <c r="L53" s="40"/>
      <c r="M53" s="35"/>
    </row>
    <row r="54" spans="1:13" s="38" customFormat="1" ht="15">
      <c r="A54" s="37">
        <v>41</v>
      </c>
      <c r="B54" s="42" t="s">
        <v>122</v>
      </c>
      <c r="C54" s="35">
        <v>149094.9</v>
      </c>
      <c r="D54" s="35">
        <v>0</v>
      </c>
      <c r="E54" s="40">
        <v>149094.9</v>
      </c>
      <c r="F54" s="35"/>
      <c r="G54" s="35"/>
      <c r="H54" s="35"/>
      <c r="I54" s="35"/>
      <c r="J54" s="40">
        <f>SUM(K54:L54)</f>
        <v>0</v>
      </c>
      <c r="K54" s="40"/>
      <c r="L54" s="40"/>
      <c r="M54" s="35"/>
    </row>
    <row r="55" spans="1:13" s="38" customFormat="1" ht="15">
      <c r="A55" s="37">
        <v>42</v>
      </c>
      <c r="B55" s="44" t="s">
        <v>132</v>
      </c>
      <c r="C55" s="35">
        <v>26000</v>
      </c>
      <c r="D55" s="35">
        <v>26000</v>
      </c>
      <c r="E55" s="40">
        <v>0</v>
      </c>
      <c r="F55" s="35"/>
      <c r="G55" s="35"/>
      <c r="H55" s="35"/>
      <c r="I55" s="35"/>
      <c r="J55" s="40">
        <f aca="true" t="shared" si="1" ref="J55:J63">SUM(K55:L55)</f>
        <v>0</v>
      </c>
      <c r="K55" s="40"/>
      <c r="L55" s="40"/>
      <c r="M55" s="35"/>
    </row>
    <row r="56" spans="1:13" s="38" customFormat="1" ht="30">
      <c r="A56" s="37">
        <v>43</v>
      </c>
      <c r="B56" s="46" t="s">
        <v>133</v>
      </c>
      <c r="C56" s="35">
        <v>56850</v>
      </c>
      <c r="D56" s="35">
        <v>56850</v>
      </c>
      <c r="E56" s="40">
        <v>0</v>
      </c>
      <c r="F56" s="35"/>
      <c r="G56" s="35"/>
      <c r="H56" s="35"/>
      <c r="I56" s="35"/>
      <c r="J56" s="40">
        <f t="shared" si="1"/>
        <v>0</v>
      </c>
      <c r="K56" s="40"/>
      <c r="L56" s="40"/>
      <c r="M56" s="35"/>
    </row>
    <row r="57" spans="1:13" s="38" customFormat="1" ht="15">
      <c r="A57" s="37">
        <v>44</v>
      </c>
      <c r="B57" s="46" t="s">
        <v>134</v>
      </c>
      <c r="C57" s="35">
        <v>508550</v>
      </c>
      <c r="D57" s="35">
        <v>508550</v>
      </c>
      <c r="E57" s="40">
        <v>0</v>
      </c>
      <c r="F57" s="35"/>
      <c r="G57" s="35"/>
      <c r="H57" s="35"/>
      <c r="I57" s="35"/>
      <c r="J57" s="40">
        <f t="shared" si="1"/>
        <v>0</v>
      </c>
      <c r="K57" s="40"/>
      <c r="L57" s="40"/>
      <c r="M57" s="35"/>
    </row>
    <row r="58" spans="1:13" s="38" customFormat="1" ht="15">
      <c r="A58" s="37">
        <v>45</v>
      </c>
      <c r="B58" s="46" t="s">
        <v>135</v>
      </c>
      <c r="C58" s="35">
        <v>175270</v>
      </c>
      <c r="D58" s="35">
        <v>175270</v>
      </c>
      <c r="E58" s="40">
        <v>0</v>
      </c>
      <c r="F58" s="35"/>
      <c r="G58" s="35"/>
      <c r="H58" s="35"/>
      <c r="I58" s="35"/>
      <c r="J58" s="40">
        <f t="shared" si="1"/>
        <v>0</v>
      </c>
      <c r="K58" s="40"/>
      <c r="L58" s="40"/>
      <c r="M58" s="35"/>
    </row>
    <row r="59" spans="1:13" s="38" customFormat="1" ht="15">
      <c r="A59" s="37">
        <v>46</v>
      </c>
      <c r="B59" s="46" t="s">
        <v>49</v>
      </c>
      <c r="C59" s="35">
        <v>14000</v>
      </c>
      <c r="D59" s="35">
        <v>14000</v>
      </c>
      <c r="E59" s="40">
        <v>0</v>
      </c>
      <c r="F59" s="35"/>
      <c r="G59" s="35"/>
      <c r="H59" s="35"/>
      <c r="I59" s="35"/>
      <c r="J59" s="40">
        <f t="shared" si="1"/>
        <v>0</v>
      </c>
      <c r="K59" s="40"/>
      <c r="L59" s="40"/>
      <c r="M59" s="35"/>
    </row>
    <row r="60" spans="1:13" s="38" customFormat="1" ht="15">
      <c r="A60" s="37">
        <v>47</v>
      </c>
      <c r="B60" s="46" t="s">
        <v>136</v>
      </c>
      <c r="C60" s="35">
        <v>5000</v>
      </c>
      <c r="D60" s="35">
        <v>5000</v>
      </c>
      <c r="E60" s="40">
        <v>0</v>
      </c>
      <c r="F60" s="35"/>
      <c r="G60" s="35"/>
      <c r="H60" s="35"/>
      <c r="I60" s="35"/>
      <c r="J60" s="40">
        <f t="shared" si="1"/>
        <v>0</v>
      </c>
      <c r="K60" s="40"/>
      <c r="L60" s="40"/>
      <c r="M60" s="35"/>
    </row>
    <row r="61" spans="1:13" s="38" customFormat="1" ht="15">
      <c r="A61" s="37">
        <v>48</v>
      </c>
      <c r="B61" s="46" t="s">
        <v>52</v>
      </c>
      <c r="C61" s="35">
        <v>10000</v>
      </c>
      <c r="D61" s="35">
        <v>10000</v>
      </c>
      <c r="E61" s="40">
        <v>0</v>
      </c>
      <c r="F61" s="35"/>
      <c r="G61" s="35"/>
      <c r="H61" s="35"/>
      <c r="I61" s="35"/>
      <c r="J61" s="40">
        <f t="shared" si="1"/>
        <v>0</v>
      </c>
      <c r="K61" s="40"/>
      <c r="L61" s="40"/>
      <c r="M61" s="35"/>
    </row>
    <row r="62" spans="1:13" s="38" customFormat="1" ht="15">
      <c r="A62" s="37">
        <v>49</v>
      </c>
      <c r="B62" s="46" t="s">
        <v>50</v>
      </c>
      <c r="C62" s="35">
        <v>10000</v>
      </c>
      <c r="D62" s="35">
        <v>10000</v>
      </c>
      <c r="E62" s="40">
        <v>0</v>
      </c>
      <c r="F62" s="35"/>
      <c r="G62" s="35"/>
      <c r="H62" s="35"/>
      <c r="I62" s="35"/>
      <c r="J62" s="40">
        <f t="shared" si="1"/>
        <v>0</v>
      </c>
      <c r="K62" s="40"/>
      <c r="L62" s="40"/>
      <c r="M62" s="35"/>
    </row>
    <row r="63" spans="1:13" s="38" customFormat="1" ht="15">
      <c r="A63" s="37">
        <v>50</v>
      </c>
      <c r="B63" s="46" t="s">
        <v>51</v>
      </c>
      <c r="C63" s="35">
        <v>4000</v>
      </c>
      <c r="D63" s="35">
        <v>4000</v>
      </c>
      <c r="E63" s="40">
        <v>0</v>
      </c>
      <c r="F63" s="35"/>
      <c r="G63" s="35"/>
      <c r="H63" s="35"/>
      <c r="I63" s="35"/>
      <c r="J63" s="40">
        <f t="shared" si="1"/>
        <v>0</v>
      </c>
      <c r="K63" s="40"/>
      <c r="L63" s="40"/>
      <c r="M63" s="35"/>
    </row>
    <row r="64" spans="1:13" s="38" customFormat="1" ht="15">
      <c r="A64" s="47" t="s">
        <v>3</v>
      </c>
      <c r="B64" s="44" t="s">
        <v>129</v>
      </c>
      <c r="C64" s="35">
        <v>14550</v>
      </c>
      <c r="D64" s="35">
        <v>0</v>
      </c>
      <c r="E64" s="40">
        <v>14550</v>
      </c>
      <c r="F64" s="35">
        <v>0</v>
      </c>
      <c r="G64" s="35">
        <v>0</v>
      </c>
      <c r="H64" s="35">
        <v>0</v>
      </c>
      <c r="I64" s="35">
        <v>0</v>
      </c>
      <c r="J64" s="40">
        <f>SUM(J65:J82)</f>
        <v>0</v>
      </c>
      <c r="K64" s="40">
        <f>SUM(K65:K82)</f>
        <v>0</v>
      </c>
      <c r="L64" s="40">
        <f>SUM(L65:L82)</f>
        <v>0</v>
      </c>
      <c r="M64" s="35"/>
    </row>
    <row r="65" spans="1:13" s="38" customFormat="1" ht="15">
      <c r="A65" s="37">
        <v>1</v>
      </c>
      <c r="B65" s="39" t="s">
        <v>81</v>
      </c>
      <c r="C65" s="35">
        <v>333</v>
      </c>
      <c r="D65" s="35">
        <v>0</v>
      </c>
      <c r="E65" s="40">
        <v>333</v>
      </c>
      <c r="F65" s="35"/>
      <c r="G65" s="35"/>
      <c r="H65" s="35"/>
      <c r="I65" s="35"/>
      <c r="J65" s="40">
        <f>SUM(K65:L65)</f>
        <v>0</v>
      </c>
      <c r="K65" s="40"/>
      <c r="L65" s="40"/>
      <c r="M65" s="35"/>
    </row>
    <row r="66" spans="1:13" s="38" customFormat="1" ht="15">
      <c r="A66" s="37">
        <v>2</v>
      </c>
      <c r="B66" s="44" t="s">
        <v>137</v>
      </c>
      <c r="C66" s="35">
        <v>404</v>
      </c>
      <c r="D66" s="35">
        <v>0</v>
      </c>
      <c r="E66" s="40">
        <v>404</v>
      </c>
      <c r="F66" s="35"/>
      <c r="G66" s="35"/>
      <c r="H66" s="35"/>
      <c r="I66" s="35"/>
      <c r="J66" s="40">
        <f>SUM(K66:L66)</f>
        <v>0</v>
      </c>
      <c r="K66" s="40"/>
      <c r="L66" s="40"/>
      <c r="M66" s="35"/>
    </row>
    <row r="67" spans="1:13" s="38" customFormat="1" ht="15">
      <c r="A67" s="37">
        <v>3</v>
      </c>
      <c r="B67" s="44" t="s">
        <v>138</v>
      </c>
      <c r="C67" s="35">
        <v>404</v>
      </c>
      <c r="D67" s="35">
        <v>0</v>
      </c>
      <c r="E67" s="40">
        <v>404</v>
      </c>
      <c r="F67" s="35"/>
      <c r="G67" s="35"/>
      <c r="H67" s="35"/>
      <c r="I67" s="35"/>
      <c r="J67" s="40">
        <f>SUM(K67:L67)</f>
        <v>0</v>
      </c>
      <c r="K67" s="40"/>
      <c r="L67" s="40"/>
      <c r="M67" s="35"/>
    </row>
    <row r="68" spans="1:13" s="38" customFormat="1" ht="15">
      <c r="A68" s="37">
        <v>4</v>
      </c>
      <c r="B68" s="39" t="s">
        <v>89</v>
      </c>
      <c r="C68" s="35">
        <v>3058</v>
      </c>
      <c r="D68" s="35">
        <v>0</v>
      </c>
      <c r="E68" s="40">
        <v>3058</v>
      </c>
      <c r="F68" s="35"/>
      <c r="G68" s="35"/>
      <c r="H68" s="35"/>
      <c r="I68" s="35"/>
      <c r="J68" s="40">
        <f t="shared" si="0"/>
        <v>0</v>
      </c>
      <c r="K68" s="40"/>
      <c r="L68" s="40"/>
      <c r="M68" s="35"/>
    </row>
    <row r="69" spans="1:13" s="38" customFormat="1" ht="15">
      <c r="A69" s="37">
        <v>5</v>
      </c>
      <c r="B69" s="39" t="s">
        <v>83</v>
      </c>
      <c r="C69" s="35">
        <v>1094.2</v>
      </c>
      <c r="D69" s="35">
        <v>0</v>
      </c>
      <c r="E69" s="40">
        <v>1094.2</v>
      </c>
      <c r="F69" s="35"/>
      <c r="G69" s="35"/>
      <c r="H69" s="35"/>
      <c r="I69" s="35"/>
      <c r="J69" s="40">
        <f t="shared" si="0"/>
        <v>0</v>
      </c>
      <c r="K69" s="40"/>
      <c r="L69" s="40"/>
      <c r="M69" s="35"/>
    </row>
    <row r="70" spans="1:13" s="38" customFormat="1" ht="15">
      <c r="A70" s="37">
        <v>6</v>
      </c>
      <c r="B70" s="48" t="s">
        <v>92</v>
      </c>
      <c r="C70" s="35">
        <v>516</v>
      </c>
      <c r="D70" s="35">
        <v>0</v>
      </c>
      <c r="E70" s="40">
        <v>516</v>
      </c>
      <c r="F70" s="35"/>
      <c r="G70" s="35"/>
      <c r="H70" s="35"/>
      <c r="I70" s="35"/>
      <c r="J70" s="40">
        <f t="shared" si="0"/>
        <v>0</v>
      </c>
      <c r="K70" s="40"/>
      <c r="L70" s="40"/>
      <c r="M70" s="35"/>
    </row>
    <row r="71" spans="1:13" s="38" customFormat="1" ht="15">
      <c r="A71" s="37">
        <v>7</v>
      </c>
      <c r="B71" s="39" t="s">
        <v>88</v>
      </c>
      <c r="C71" s="35">
        <v>1255.8</v>
      </c>
      <c r="D71" s="35">
        <v>0</v>
      </c>
      <c r="E71" s="40">
        <v>1255.8</v>
      </c>
      <c r="F71" s="35"/>
      <c r="G71" s="35"/>
      <c r="H71" s="35"/>
      <c r="I71" s="35"/>
      <c r="J71" s="40">
        <f t="shared" si="0"/>
        <v>0</v>
      </c>
      <c r="K71" s="40"/>
      <c r="L71" s="40"/>
      <c r="M71" s="35"/>
    </row>
    <row r="72" spans="1:13" s="38" customFormat="1" ht="15">
      <c r="A72" s="37">
        <v>8</v>
      </c>
      <c r="B72" s="39" t="s">
        <v>77</v>
      </c>
      <c r="C72" s="35">
        <v>624</v>
      </c>
      <c r="D72" s="35">
        <v>0</v>
      </c>
      <c r="E72" s="35">
        <v>624</v>
      </c>
      <c r="F72" s="35"/>
      <c r="G72" s="35"/>
      <c r="H72" s="35"/>
      <c r="I72" s="35"/>
      <c r="J72" s="40">
        <f t="shared" si="0"/>
        <v>0</v>
      </c>
      <c r="K72" s="40"/>
      <c r="L72" s="40"/>
      <c r="M72" s="35"/>
    </row>
    <row r="73" spans="1:13" s="38" customFormat="1" ht="15">
      <c r="A73" s="37">
        <v>9</v>
      </c>
      <c r="B73" s="39" t="s">
        <v>78</v>
      </c>
      <c r="C73" s="35">
        <v>595</v>
      </c>
      <c r="D73" s="35">
        <v>0</v>
      </c>
      <c r="E73" s="35">
        <v>595</v>
      </c>
      <c r="F73" s="35"/>
      <c r="G73" s="35"/>
      <c r="H73" s="35"/>
      <c r="I73" s="35"/>
      <c r="J73" s="40">
        <f t="shared" si="0"/>
        <v>0</v>
      </c>
      <c r="K73" s="40"/>
      <c r="L73" s="40"/>
      <c r="M73" s="35"/>
    </row>
    <row r="74" spans="1:13" s="38" customFormat="1" ht="15">
      <c r="A74" s="37">
        <v>10</v>
      </c>
      <c r="B74" s="39" t="s">
        <v>90</v>
      </c>
      <c r="C74" s="35">
        <v>2179</v>
      </c>
      <c r="D74" s="35">
        <v>0</v>
      </c>
      <c r="E74" s="35">
        <v>2179</v>
      </c>
      <c r="F74" s="35"/>
      <c r="G74" s="35"/>
      <c r="H74" s="35"/>
      <c r="I74" s="35"/>
      <c r="J74" s="40">
        <f t="shared" si="0"/>
        <v>0</v>
      </c>
      <c r="K74" s="40"/>
      <c r="L74" s="40"/>
      <c r="M74" s="35"/>
    </row>
    <row r="75" spans="1:13" s="38" customFormat="1" ht="15">
      <c r="A75" s="37">
        <v>11</v>
      </c>
      <c r="B75" s="39" t="s">
        <v>82</v>
      </c>
      <c r="C75" s="35">
        <v>483</v>
      </c>
      <c r="D75" s="35">
        <v>0</v>
      </c>
      <c r="E75" s="35">
        <v>483</v>
      </c>
      <c r="F75" s="35"/>
      <c r="G75" s="35"/>
      <c r="H75" s="35"/>
      <c r="I75" s="35"/>
      <c r="J75" s="40">
        <f t="shared" si="0"/>
        <v>0</v>
      </c>
      <c r="K75" s="40"/>
      <c r="L75" s="40"/>
      <c r="M75" s="35"/>
    </row>
    <row r="76" spans="1:13" s="38" customFormat="1" ht="15">
      <c r="A76" s="37">
        <v>12</v>
      </c>
      <c r="B76" s="39" t="s">
        <v>87</v>
      </c>
      <c r="C76" s="35">
        <v>418</v>
      </c>
      <c r="D76" s="35">
        <v>0</v>
      </c>
      <c r="E76" s="35">
        <v>418</v>
      </c>
      <c r="F76" s="35"/>
      <c r="G76" s="35"/>
      <c r="H76" s="35"/>
      <c r="I76" s="35"/>
      <c r="J76" s="40">
        <f t="shared" si="0"/>
        <v>0</v>
      </c>
      <c r="K76" s="40"/>
      <c r="L76" s="40"/>
      <c r="M76" s="35"/>
    </row>
    <row r="77" spans="1:13" s="38" customFormat="1" ht="15">
      <c r="A77" s="37">
        <v>13</v>
      </c>
      <c r="B77" s="48" t="s">
        <v>91</v>
      </c>
      <c r="C77" s="35">
        <v>1353</v>
      </c>
      <c r="D77" s="35">
        <v>0</v>
      </c>
      <c r="E77" s="35">
        <v>1353</v>
      </c>
      <c r="F77" s="35"/>
      <c r="G77" s="35"/>
      <c r="H77" s="35"/>
      <c r="I77" s="35"/>
      <c r="J77" s="40">
        <f t="shared" si="0"/>
        <v>0</v>
      </c>
      <c r="K77" s="40"/>
      <c r="L77" s="40"/>
      <c r="M77" s="35"/>
    </row>
    <row r="78" spans="1:13" s="38" customFormat="1" ht="15">
      <c r="A78" s="37">
        <v>14</v>
      </c>
      <c r="B78" s="39" t="s">
        <v>84</v>
      </c>
      <c r="C78" s="35">
        <v>494</v>
      </c>
      <c r="D78" s="35">
        <v>0</v>
      </c>
      <c r="E78" s="35">
        <v>494</v>
      </c>
      <c r="F78" s="35"/>
      <c r="G78" s="35"/>
      <c r="H78" s="35"/>
      <c r="I78" s="35"/>
      <c r="J78" s="40">
        <f t="shared" si="0"/>
        <v>0</v>
      </c>
      <c r="K78" s="40"/>
      <c r="L78" s="40"/>
      <c r="M78" s="35"/>
    </row>
    <row r="79" spans="1:13" s="38" customFormat="1" ht="15">
      <c r="A79" s="37">
        <v>15</v>
      </c>
      <c r="B79" s="39" t="s">
        <v>80</v>
      </c>
      <c r="C79" s="35">
        <v>458</v>
      </c>
      <c r="D79" s="35">
        <v>0</v>
      </c>
      <c r="E79" s="35">
        <v>458</v>
      </c>
      <c r="F79" s="35"/>
      <c r="G79" s="35"/>
      <c r="H79" s="35"/>
      <c r="I79" s="35"/>
      <c r="J79" s="40">
        <f t="shared" si="0"/>
        <v>0</v>
      </c>
      <c r="K79" s="40"/>
      <c r="L79" s="40"/>
      <c r="M79" s="35"/>
    </row>
    <row r="80" spans="1:13" s="38" customFormat="1" ht="15">
      <c r="A80" s="37">
        <v>16</v>
      </c>
      <c r="B80" s="39" t="s">
        <v>86</v>
      </c>
      <c r="C80" s="35">
        <v>338</v>
      </c>
      <c r="D80" s="35">
        <v>0</v>
      </c>
      <c r="E80" s="35">
        <v>338</v>
      </c>
      <c r="F80" s="35"/>
      <c r="G80" s="35"/>
      <c r="H80" s="35"/>
      <c r="I80" s="35"/>
      <c r="J80" s="40">
        <f t="shared" si="0"/>
        <v>0</v>
      </c>
      <c r="K80" s="40"/>
      <c r="L80" s="40"/>
      <c r="M80" s="35"/>
    </row>
    <row r="81" spans="1:13" s="38" customFormat="1" ht="15">
      <c r="A81" s="37">
        <v>17</v>
      </c>
      <c r="B81" s="39" t="s">
        <v>79</v>
      </c>
      <c r="C81" s="35">
        <v>402</v>
      </c>
      <c r="D81" s="35">
        <v>0</v>
      </c>
      <c r="E81" s="35">
        <v>402</v>
      </c>
      <c r="F81" s="35"/>
      <c r="G81" s="35"/>
      <c r="H81" s="35"/>
      <c r="I81" s="35"/>
      <c r="J81" s="40">
        <f t="shared" si="0"/>
        <v>0</v>
      </c>
      <c r="K81" s="40"/>
      <c r="L81" s="40"/>
      <c r="M81" s="35"/>
    </row>
    <row r="82" spans="1:13" s="38" customFormat="1" ht="15">
      <c r="A82" s="37">
        <v>18</v>
      </c>
      <c r="B82" s="39" t="s">
        <v>85</v>
      </c>
      <c r="C82" s="35">
        <v>141</v>
      </c>
      <c r="D82" s="35">
        <v>0</v>
      </c>
      <c r="E82" s="35">
        <v>141</v>
      </c>
      <c r="F82" s="35"/>
      <c r="G82" s="35"/>
      <c r="H82" s="35"/>
      <c r="I82" s="35"/>
      <c r="J82" s="40">
        <f t="shared" si="0"/>
        <v>0</v>
      </c>
      <c r="K82" s="40"/>
      <c r="L82" s="40"/>
      <c r="M82" s="35"/>
    </row>
    <row r="83" spans="1:13" s="38" customFormat="1" ht="15">
      <c r="A83" s="47" t="s">
        <v>4</v>
      </c>
      <c r="B83" s="44" t="s">
        <v>93</v>
      </c>
      <c r="C83" s="35">
        <v>37961</v>
      </c>
      <c r="D83" s="35">
        <v>0</v>
      </c>
      <c r="E83" s="35">
        <v>37961</v>
      </c>
      <c r="F83" s="35"/>
      <c r="G83" s="35"/>
      <c r="H83" s="35"/>
      <c r="I83" s="35"/>
      <c r="J83" s="40">
        <f t="shared" si="0"/>
        <v>0</v>
      </c>
      <c r="K83" s="40"/>
      <c r="L83" s="40"/>
      <c r="M83" s="35"/>
    </row>
    <row r="84" spans="1:13" s="38" customFormat="1" ht="15">
      <c r="A84" s="47" t="s">
        <v>5</v>
      </c>
      <c r="B84" s="44" t="s">
        <v>94</v>
      </c>
      <c r="C84" s="35">
        <v>742693.6</v>
      </c>
      <c r="D84" s="35">
        <v>571915</v>
      </c>
      <c r="E84" s="35">
        <v>170778.59999999998</v>
      </c>
      <c r="F84" s="35">
        <v>0</v>
      </c>
      <c r="G84" s="35">
        <v>0</v>
      </c>
      <c r="H84" s="35">
        <v>0</v>
      </c>
      <c r="I84" s="35">
        <v>0</v>
      </c>
      <c r="J84" s="49">
        <f>SUM(J85:J105)</f>
        <v>0</v>
      </c>
      <c r="K84" s="49">
        <f>SUM(K85:K105)</f>
        <v>0</v>
      </c>
      <c r="L84" s="49">
        <f>SUM(L85:L105)</f>
        <v>0</v>
      </c>
      <c r="M84" s="35"/>
    </row>
    <row r="85" spans="1:13" s="38" customFormat="1" ht="15">
      <c r="A85" s="37">
        <v>1</v>
      </c>
      <c r="B85" s="44" t="s">
        <v>139</v>
      </c>
      <c r="C85" s="35">
        <v>20000</v>
      </c>
      <c r="D85" s="35">
        <v>20000</v>
      </c>
      <c r="E85" s="35">
        <v>0</v>
      </c>
      <c r="F85" s="35"/>
      <c r="G85" s="35"/>
      <c r="H85" s="35"/>
      <c r="I85" s="35"/>
      <c r="J85" s="40">
        <f aca="true" t="shared" si="2" ref="J85:J94">SUM(K85:L85)</f>
        <v>0</v>
      </c>
      <c r="K85" s="40"/>
      <c r="L85" s="40"/>
      <c r="M85" s="35"/>
    </row>
    <row r="86" spans="1:13" s="38" customFormat="1" ht="15">
      <c r="A86" s="37">
        <v>2</v>
      </c>
      <c r="B86" s="44" t="s">
        <v>98</v>
      </c>
      <c r="C86" s="35">
        <v>11200</v>
      </c>
      <c r="D86" s="35">
        <v>11200</v>
      </c>
      <c r="E86" s="35">
        <v>0</v>
      </c>
      <c r="F86" s="35"/>
      <c r="G86" s="35"/>
      <c r="H86" s="35"/>
      <c r="I86" s="35"/>
      <c r="J86" s="40">
        <f t="shared" si="2"/>
        <v>0</v>
      </c>
      <c r="K86" s="40"/>
      <c r="L86" s="40"/>
      <c r="M86" s="35"/>
    </row>
    <row r="87" spans="1:13" s="38" customFormat="1" ht="15">
      <c r="A87" s="37">
        <v>3</v>
      </c>
      <c r="B87" s="44" t="s">
        <v>99</v>
      </c>
      <c r="C87" s="35">
        <v>463815</v>
      </c>
      <c r="D87" s="35">
        <v>463815</v>
      </c>
      <c r="E87" s="35">
        <v>0</v>
      </c>
      <c r="F87" s="35"/>
      <c r="G87" s="35"/>
      <c r="H87" s="35"/>
      <c r="I87" s="35"/>
      <c r="J87" s="40">
        <f t="shared" si="2"/>
        <v>0</v>
      </c>
      <c r="K87" s="40"/>
      <c r="L87" s="40"/>
      <c r="M87" s="35"/>
    </row>
    <row r="88" spans="1:13" s="51" customFormat="1" ht="30">
      <c r="A88" s="37">
        <v>4</v>
      </c>
      <c r="B88" s="44" t="s">
        <v>140</v>
      </c>
      <c r="C88" s="50">
        <v>60900</v>
      </c>
      <c r="D88" s="50">
        <v>60900</v>
      </c>
      <c r="E88" s="50">
        <v>0</v>
      </c>
      <c r="F88" s="50"/>
      <c r="G88" s="50"/>
      <c r="H88" s="50"/>
      <c r="I88" s="50"/>
      <c r="J88" s="40">
        <f t="shared" si="2"/>
        <v>0</v>
      </c>
      <c r="K88" s="40"/>
      <c r="L88" s="40"/>
      <c r="M88" s="50"/>
    </row>
    <row r="89" spans="1:13" s="51" customFormat="1" ht="15">
      <c r="A89" s="37">
        <v>5</v>
      </c>
      <c r="B89" s="44" t="s">
        <v>107</v>
      </c>
      <c r="C89" s="50">
        <v>16000</v>
      </c>
      <c r="D89" s="50">
        <v>16000</v>
      </c>
      <c r="E89" s="50">
        <v>0</v>
      </c>
      <c r="F89" s="50"/>
      <c r="G89" s="50"/>
      <c r="H89" s="50"/>
      <c r="I89" s="50"/>
      <c r="J89" s="40">
        <f t="shared" si="2"/>
        <v>0</v>
      </c>
      <c r="K89" s="40"/>
      <c r="L89" s="40"/>
      <c r="M89" s="50"/>
    </row>
    <row r="90" spans="1:13" s="51" customFormat="1" ht="30">
      <c r="A90" s="37">
        <v>6</v>
      </c>
      <c r="B90" s="44" t="s">
        <v>141</v>
      </c>
      <c r="C90" s="50">
        <v>4000</v>
      </c>
      <c r="D90" s="50">
        <v>0</v>
      </c>
      <c r="E90" s="50">
        <v>4000</v>
      </c>
      <c r="F90" s="50"/>
      <c r="G90" s="50"/>
      <c r="H90" s="50"/>
      <c r="I90" s="50"/>
      <c r="J90" s="40">
        <f t="shared" si="2"/>
        <v>0</v>
      </c>
      <c r="K90" s="40"/>
      <c r="L90" s="40"/>
      <c r="M90" s="50"/>
    </row>
    <row r="91" spans="1:13" s="51" customFormat="1" ht="15">
      <c r="A91" s="37">
        <v>7</v>
      </c>
      <c r="B91" s="44" t="s">
        <v>142</v>
      </c>
      <c r="C91" s="50">
        <v>7967.700000000001</v>
      </c>
      <c r="D91" s="50">
        <v>0</v>
      </c>
      <c r="E91" s="50">
        <v>7967.700000000001</v>
      </c>
      <c r="F91" s="50"/>
      <c r="G91" s="50"/>
      <c r="H91" s="50"/>
      <c r="I91" s="50"/>
      <c r="J91" s="40">
        <f t="shared" si="2"/>
        <v>0</v>
      </c>
      <c r="K91" s="40"/>
      <c r="L91" s="40"/>
      <c r="M91" s="50"/>
    </row>
    <row r="92" spans="1:13" s="51" customFormat="1" ht="15">
      <c r="A92" s="37">
        <v>8</v>
      </c>
      <c r="B92" s="44" t="s">
        <v>143</v>
      </c>
      <c r="C92" s="50">
        <v>6000</v>
      </c>
      <c r="D92" s="50">
        <v>0</v>
      </c>
      <c r="E92" s="50">
        <v>6000</v>
      </c>
      <c r="F92" s="50"/>
      <c r="G92" s="50"/>
      <c r="H92" s="50"/>
      <c r="I92" s="50"/>
      <c r="J92" s="40">
        <f t="shared" si="2"/>
        <v>0</v>
      </c>
      <c r="K92" s="40"/>
      <c r="L92" s="40"/>
      <c r="M92" s="50"/>
    </row>
    <row r="93" spans="1:13" s="51" customFormat="1" ht="30">
      <c r="A93" s="37">
        <v>9</v>
      </c>
      <c r="B93" s="44" t="s">
        <v>144</v>
      </c>
      <c r="C93" s="50">
        <v>250</v>
      </c>
      <c r="D93" s="50">
        <v>0</v>
      </c>
      <c r="E93" s="50">
        <v>250</v>
      </c>
      <c r="F93" s="50"/>
      <c r="G93" s="50"/>
      <c r="H93" s="50"/>
      <c r="I93" s="50"/>
      <c r="J93" s="40">
        <f t="shared" si="2"/>
        <v>0</v>
      </c>
      <c r="K93" s="40"/>
      <c r="L93" s="40"/>
      <c r="M93" s="50"/>
    </row>
    <row r="94" spans="1:13" s="51" customFormat="1" ht="45">
      <c r="A94" s="37">
        <v>10</v>
      </c>
      <c r="B94" s="44" t="s">
        <v>145</v>
      </c>
      <c r="C94" s="50">
        <v>15000</v>
      </c>
      <c r="D94" s="50">
        <v>0</v>
      </c>
      <c r="E94" s="50">
        <v>15000</v>
      </c>
      <c r="F94" s="50"/>
      <c r="G94" s="50"/>
      <c r="H94" s="50"/>
      <c r="I94" s="50"/>
      <c r="J94" s="40">
        <f t="shared" si="2"/>
        <v>0</v>
      </c>
      <c r="K94" s="40"/>
      <c r="L94" s="40"/>
      <c r="M94" s="50"/>
    </row>
    <row r="95" spans="1:13" s="51" customFormat="1" ht="30">
      <c r="A95" s="37">
        <v>11</v>
      </c>
      <c r="B95" s="44" t="s">
        <v>146</v>
      </c>
      <c r="C95" s="50">
        <v>14000</v>
      </c>
      <c r="D95" s="50">
        <v>0</v>
      </c>
      <c r="E95" s="50">
        <v>14000</v>
      </c>
      <c r="F95" s="50"/>
      <c r="G95" s="50"/>
      <c r="H95" s="50"/>
      <c r="I95" s="50"/>
      <c r="J95" s="40">
        <f>SUM(K95:L95)</f>
        <v>0</v>
      </c>
      <c r="K95" s="40"/>
      <c r="L95" s="40"/>
      <c r="M95" s="50"/>
    </row>
    <row r="96" spans="1:13" s="38" customFormat="1" ht="30">
      <c r="A96" s="37">
        <v>12</v>
      </c>
      <c r="B96" s="44" t="s">
        <v>147</v>
      </c>
      <c r="C96" s="35">
        <v>10870.2</v>
      </c>
      <c r="D96" s="35">
        <v>0</v>
      </c>
      <c r="E96" s="35">
        <v>10870.2</v>
      </c>
      <c r="F96" s="35"/>
      <c r="G96" s="35"/>
      <c r="H96" s="35"/>
      <c r="I96" s="35"/>
      <c r="J96" s="40">
        <f>SUM(K96:L96)</f>
        <v>0</v>
      </c>
      <c r="K96" s="40"/>
      <c r="L96" s="40"/>
      <c r="M96" s="35"/>
    </row>
    <row r="97" spans="1:13" s="38" customFormat="1" ht="30">
      <c r="A97" s="37">
        <v>13</v>
      </c>
      <c r="B97" s="44" t="s">
        <v>148</v>
      </c>
      <c r="C97" s="35">
        <v>10995</v>
      </c>
      <c r="D97" s="35">
        <v>0</v>
      </c>
      <c r="E97" s="35">
        <v>10995</v>
      </c>
      <c r="F97" s="35"/>
      <c r="G97" s="35"/>
      <c r="H97" s="35"/>
      <c r="I97" s="35"/>
      <c r="J97" s="40">
        <f>SUM(K97:L97)</f>
        <v>0</v>
      </c>
      <c r="K97" s="40"/>
      <c r="L97" s="40"/>
      <c r="M97" s="35"/>
    </row>
    <row r="98" spans="1:13" s="51" customFormat="1" ht="30">
      <c r="A98" s="37">
        <v>14</v>
      </c>
      <c r="B98" s="44" t="s">
        <v>149</v>
      </c>
      <c r="C98" s="35">
        <v>13822.4</v>
      </c>
      <c r="D98" s="35">
        <v>0</v>
      </c>
      <c r="E98" s="50">
        <v>13822.4</v>
      </c>
      <c r="F98" s="50"/>
      <c r="G98" s="50"/>
      <c r="H98" s="50"/>
      <c r="I98" s="50"/>
      <c r="J98" s="40">
        <f aca="true" t="shared" si="3" ref="J98:J105">SUM(K98:L98)</f>
        <v>0</v>
      </c>
      <c r="K98" s="40"/>
      <c r="L98" s="40"/>
      <c r="M98" s="50"/>
    </row>
    <row r="99" spans="1:13" s="53" customFormat="1" ht="30">
      <c r="A99" s="37">
        <v>15</v>
      </c>
      <c r="B99" s="44" t="s">
        <v>150</v>
      </c>
      <c r="C99" s="52">
        <v>7172.9</v>
      </c>
      <c r="D99" s="52">
        <v>0</v>
      </c>
      <c r="E99" s="52">
        <v>7172.9</v>
      </c>
      <c r="F99" s="52"/>
      <c r="G99" s="52"/>
      <c r="H99" s="52"/>
      <c r="I99" s="52"/>
      <c r="J99" s="40">
        <f t="shared" si="3"/>
        <v>0</v>
      </c>
      <c r="K99" s="40"/>
      <c r="L99" s="40"/>
      <c r="M99" s="52"/>
    </row>
    <row r="100" spans="1:13" s="53" customFormat="1" ht="45">
      <c r="A100" s="37">
        <v>16</v>
      </c>
      <c r="B100" s="44" t="s">
        <v>151</v>
      </c>
      <c r="C100" s="52">
        <v>20780</v>
      </c>
      <c r="D100" s="52">
        <v>0</v>
      </c>
      <c r="E100" s="52">
        <v>20780</v>
      </c>
      <c r="F100" s="52"/>
      <c r="G100" s="52"/>
      <c r="H100" s="52"/>
      <c r="I100" s="52"/>
      <c r="J100" s="40">
        <f t="shared" si="3"/>
        <v>0</v>
      </c>
      <c r="K100" s="40"/>
      <c r="L100" s="40"/>
      <c r="M100" s="52"/>
    </row>
    <row r="101" spans="1:13" s="53" customFormat="1" ht="30">
      <c r="A101" s="37">
        <v>17</v>
      </c>
      <c r="B101" s="44" t="s">
        <v>152</v>
      </c>
      <c r="C101" s="52">
        <v>520</v>
      </c>
      <c r="D101" s="52">
        <v>0</v>
      </c>
      <c r="E101" s="52">
        <v>520</v>
      </c>
      <c r="F101" s="52"/>
      <c r="G101" s="52"/>
      <c r="H101" s="52"/>
      <c r="I101" s="52"/>
      <c r="J101" s="40">
        <f t="shared" si="3"/>
        <v>0</v>
      </c>
      <c r="K101" s="40"/>
      <c r="L101" s="40"/>
      <c r="M101" s="52"/>
    </row>
    <row r="102" spans="1:13" s="53" customFormat="1" ht="30">
      <c r="A102" s="37">
        <v>18</v>
      </c>
      <c r="B102" s="44" t="s">
        <v>153</v>
      </c>
      <c r="C102" s="52">
        <v>50000</v>
      </c>
      <c r="D102" s="52">
        <v>0</v>
      </c>
      <c r="E102" s="52">
        <v>50000</v>
      </c>
      <c r="F102" s="52"/>
      <c r="G102" s="52"/>
      <c r="H102" s="52"/>
      <c r="I102" s="52"/>
      <c r="J102" s="40">
        <f t="shared" si="3"/>
        <v>0</v>
      </c>
      <c r="K102" s="40"/>
      <c r="L102" s="40"/>
      <c r="M102" s="52"/>
    </row>
    <row r="103" spans="1:13" s="53" customFormat="1" ht="30">
      <c r="A103" s="37">
        <v>19</v>
      </c>
      <c r="B103" s="44" t="s">
        <v>154</v>
      </c>
      <c r="C103" s="52">
        <v>6000</v>
      </c>
      <c r="D103" s="52">
        <v>0</v>
      </c>
      <c r="E103" s="52">
        <v>6000</v>
      </c>
      <c r="F103" s="52"/>
      <c r="G103" s="52"/>
      <c r="H103" s="52"/>
      <c r="I103" s="52"/>
      <c r="J103" s="40">
        <f t="shared" si="3"/>
        <v>0</v>
      </c>
      <c r="K103" s="40"/>
      <c r="L103" s="40"/>
      <c r="M103" s="52"/>
    </row>
    <row r="104" spans="1:13" s="53" customFormat="1" ht="30">
      <c r="A104" s="37">
        <v>20</v>
      </c>
      <c r="B104" s="44" t="s">
        <v>155</v>
      </c>
      <c r="C104" s="52">
        <v>400.4</v>
      </c>
      <c r="D104" s="52">
        <v>0</v>
      </c>
      <c r="E104" s="52">
        <v>400.4</v>
      </c>
      <c r="F104" s="52"/>
      <c r="G104" s="52"/>
      <c r="H104" s="52"/>
      <c r="I104" s="52"/>
      <c r="J104" s="40">
        <f t="shared" si="3"/>
        <v>0</v>
      </c>
      <c r="K104" s="40"/>
      <c r="L104" s="40"/>
      <c r="M104" s="52"/>
    </row>
    <row r="105" spans="1:13" s="53" customFormat="1" ht="45">
      <c r="A105" s="37">
        <v>21</v>
      </c>
      <c r="B105" s="44" t="s">
        <v>156</v>
      </c>
      <c r="C105" s="52">
        <v>3000</v>
      </c>
      <c r="D105" s="52">
        <v>0</v>
      </c>
      <c r="E105" s="52">
        <v>3000</v>
      </c>
      <c r="F105" s="52"/>
      <c r="G105" s="52"/>
      <c r="H105" s="52"/>
      <c r="I105" s="52"/>
      <c r="J105" s="40">
        <f t="shared" si="3"/>
        <v>0</v>
      </c>
      <c r="K105" s="40"/>
      <c r="L105" s="40"/>
      <c r="M105" s="52"/>
    </row>
    <row r="106" spans="1:13" s="53" customFormat="1" ht="30">
      <c r="A106" s="47" t="s">
        <v>6</v>
      </c>
      <c r="B106" s="44" t="s">
        <v>19</v>
      </c>
      <c r="C106" s="52">
        <v>1600</v>
      </c>
      <c r="D106" s="52">
        <v>0</v>
      </c>
      <c r="E106" s="52">
        <v>0</v>
      </c>
      <c r="F106" s="52">
        <v>1600</v>
      </c>
      <c r="G106" s="52"/>
      <c r="H106" s="52"/>
      <c r="I106" s="52"/>
      <c r="J106" s="40">
        <f t="shared" si="0"/>
        <v>0</v>
      </c>
      <c r="K106" s="40"/>
      <c r="L106" s="40"/>
      <c r="M106" s="52"/>
    </row>
    <row r="107" spans="1:13" s="53" customFormat="1" ht="15">
      <c r="A107" s="47" t="s">
        <v>7</v>
      </c>
      <c r="B107" s="44" t="s">
        <v>95</v>
      </c>
      <c r="C107" s="52">
        <v>1000</v>
      </c>
      <c r="D107" s="52">
        <v>0</v>
      </c>
      <c r="E107" s="52">
        <v>0</v>
      </c>
      <c r="F107" s="52"/>
      <c r="G107" s="52">
        <v>1000</v>
      </c>
      <c r="H107" s="52"/>
      <c r="I107" s="52"/>
      <c r="J107" s="40">
        <f t="shared" si="0"/>
        <v>0</v>
      </c>
      <c r="K107" s="45"/>
      <c r="L107" s="45"/>
      <c r="M107" s="52"/>
    </row>
    <row r="108" spans="1:13" s="53" customFormat="1" ht="15">
      <c r="A108" s="47" t="s">
        <v>18</v>
      </c>
      <c r="B108" s="44" t="s">
        <v>96</v>
      </c>
      <c r="C108" s="52">
        <v>88770</v>
      </c>
      <c r="D108" s="52">
        <v>0</v>
      </c>
      <c r="E108" s="52">
        <v>0</v>
      </c>
      <c r="F108" s="52"/>
      <c r="G108" s="52"/>
      <c r="H108" s="52">
        <v>88770</v>
      </c>
      <c r="I108" s="52"/>
      <c r="J108" s="40">
        <f t="shared" si="0"/>
        <v>0</v>
      </c>
      <c r="K108" s="45"/>
      <c r="L108" s="45"/>
      <c r="M108" s="52"/>
    </row>
    <row r="109" spans="1:13" s="51" customFormat="1" ht="15">
      <c r="A109" s="47" t="s">
        <v>105</v>
      </c>
      <c r="B109" s="44" t="s">
        <v>10</v>
      </c>
      <c r="C109" s="50">
        <v>0</v>
      </c>
      <c r="D109" s="50">
        <v>0</v>
      </c>
      <c r="E109" s="50">
        <v>0</v>
      </c>
      <c r="F109" s="50"/>
      <c r="G109" s="50"/>
      <c r="H109" s="50"/>
      <c r="I109" s="50">
        <v>0</v>
      </c>
      <c r="J109" s="40">
        <f aca="true" t="shared" si="4" ref="J109:J122">SUM(K109:L109)</f>
        <v>0</v>
      </c>
      <c r="K109" s="45"/>
      <c r="L109" s="45"/>
      <c r="M109" s="50"/>
    </row>
    <row r="110" spans="1:13" s="55" customFormat="1" ht="18.75">
      <c r="A110" s="47" t="s">
        <v>106</v>
      </c>
      <c r="B110" s="44" t="s">
        <v>97</v>
      </c>
      <c r="C110" s="54">
        <v>0</v>
      </c>
      <c r="D110" s="54">
        <v>0</v>
      </c>
      <c r="E110" s="54">
        <v>0</v>
      </c>
      <c r="F110" s="54"/>
      <c r="G110" s="54"/>
      <c r="H110" s="54"/>
      <c r="I110" s="54"/>
      <c r="J110" s="40">
        <f t="shared" si="4"/>
        <v>0</v>
      </c>
      <c r="K110" s="45"/>
      <c r="L110" s="45"/>
      <c r="M110" s="54"/>
    </row>
    <row r="111" spans="1:13" s="55" customFormat="1" ht="30">
      <c r="A111" s="47" t="s">
        <v>124</v>
      </c>
      <c r="B111" s="44" t="s">
        <v>125</v>
      </c>
      <c r="C111" s="54">
        <v>619267</v>
      </c>
      <c r="D111" s="54">
        <v>534100</v>
      </c>
      <c r="E111" s="54">
        <v>85167</v>
      </c>
      <c r="F111" s="54">
        <v>0</v>
      </c>
      <c r="G111" s="54">
        <v>0</v>
      </c>
      <c r="H111" s="54">
        <v>0</v>
      </c>
      <c r="I111" s="54">
        <v>0</v>
      </c>
      <c r="J111" s="49">
        <f>SUM(J112:J121)</f>
        <v>0</v>
      </c>
      <c r="K111" s="49">
        <f>SUM(K112:K121)</f>
        <v>0</v>
      </c>
      <c r="L111" s="49">
        <f>SUM(L112:L121)</f>
        <v>0</v>
      </c>
      <c r="M111" s="54"/>
    </row>
    <row r="112" spans="1:13" s="55" customFormat="1" ht="18.75">
      <c r="A112" s="37">
        <v>1</v>
      </c>
      <c r="B112" s="44" t="s">
        <v>100</v>
      </c>
      <c r="C112" s="54">
        <v>127850</v>
      </c>
      <c r="D112" s="54">
        <v>127850</v>
      </c>
      <c r="E112" s="54">
        <v>0</v>
      </c>
      <c r="F112" s="54"/>
      <c r="G112" s="54"/>
      <c r="H112" s="54"/>
      <c r="I112" s="54"/>
      <c r="J112" s="40">
        <f t="shared" si="4"/>
        <v>0</v>
      </c>
      <c r="K112" s="40"/>
      <c r="L112" s="40"/>
      <c r="M112" s="54"/>
    </row>
    <row r="113" spans="1:13" s="55" customFormat="1" ht="30">
      <c r="A113" s="37">
        <v>2</v>
      </c>
      <c r="B113" s="44" t="s">
        <v>101</v>
      </c>
      <c r="C113" s="54">
        <v>190750</v>
      </c>
      <c r="D113" s="54">
        <v>190750</v>
      </c>
      <c r="E113" s="54">
        <v>0</v>
      </c>
      <c r="F113" s="54"/>
      <c r="G113" s="54"/>
      <c r="H113" s="54"/>
      <c r="I113" s="54"/>
      <c r="J113" s="40">
        <f t="shared" si="4"/>
        <v>0</v>
      </c>
      <c r="K113" s="40"/>
      <c r="L113" s="40"/>
      <c r="M113" s="54"/>
    </row>
    <row r="114" spans="1:13" s="55" customFormat="1" ht="18.75">
      <c r="A114" s="37">
        <v>3</v>
      </c>
      <c r="B114" s="44" t="s">
        <v>102</v>
      </c>
      <c r="C114" s="54">
        <v>50000</v>
      </c>
      <c r="D114" s="54">
        <v>50000</v>
      </c>
      <c r="E114" s="54">
        <v>0</v>
      </c>
      <c r="F114" s="54"/>
      <c r="G114" s="54"/>
      <c r="H114" s="54"/>
      <c r="I114" s="54"/>
      <c r="J114" s="40">
        <f t="shared" si="4"/>
        <v>0</v>
      </c>
      <c r="K114" s="40"/>
      <c r="L114" s="40"/>
      <c r="M114" s="54"/>
    </row>
    <row r="115" spans="1:13" s="55" customFormat="1" ht="45">
      <c r="A115" s="37">
        <v>4</v>
      </c>
      <c r="B115" s="44" t="s">
        <v>103</v>
      </c>
      <c r="C115" s="56">
        <v>30000</v>
      </c>
      <c r="D115" s="56">
        <v>30000</v>
      </c>
      <c r="E115" s="56">
        <v>0</v>
      </c>
      <c r="F115" s="56"/>
      <c r="G115" s="56"/>
      <c r="H115" s="56"/>
      <c r="I115" s="56"/>
      <c r="J115" s="40">
        <f t="shared" si="4"/>
        <v>0</v>
      </c>
      <c r="K115" s="40"/>
      <c r="L115" s="40"/>
      <c r="M115" s="56"/>
    </row>
    <row r="116" spans="1:13" s="55" customFormat="1" ht="15.75">
      <c r="A116" s="37">
        <v>5</v>
      </c>
      <c r="B116" s="44" t="s">
        <v>104</v>
      </c>
      <c r="C116" s="56">
        <v>135500</v>
      </c>
      <c r="D116" s="56">
        <v>135500</v>
      </c>
      <c r="E116" s="56">
        <v>0</v>
      </c>
      <c r="F116" s="56"/>
      <c r="G116" s="56"/>
      <c r="H116" s="56"/>
      <c r="I116" s="56"/>
      <c r="J116" s="40">
        <f>SUM(K116:L116)</f>
        <v>0</v>
      </c>
      <c r="K116" s="40"/>
      <c r="L116" s="40"/>
      <c r="M116" s="56"/>
    </row>
    <row r="117" spans="1:13" s="55" customFormat="1" ht="315">
      <c r="A117" s="37">
        <v>6</v>
      </c>
      <c r="B117" s="57" t="s">
        <v>157</v>
      </c>
      <c r="C117" s="56">
        <v>24300</v>
      </c>
      <c r="D117" s="56">
        <v>0</v>
      </c>
      <c r="E117" s="56">
        <v>24300</v>
      </c>
      <c r="F117" s="56"/>
      <c r="G117" s="56"/>
      <c r="H117" s="56"/>
      <c r="I117" s="56"/>
      <c r="J117" s="40">
        <f>SUM(K117:L117)</f>
        <v>0</v>
      </c>
      <c r="K117" s="40"/>
      <c r="L117" s="40"/>
      <c r="M117" s="56"/>
    </row>
    <row r="118" spans="1:13" s="55" customFormat="1" ht="105">
      <c r="A118" s="37">
        <v>7</v>
      </c>
      <c r="B118" s="44" t="s">
        <v>158</v>
      </c>
      <c r="C118" s="56">
        <v>88</v>
      </c>
      <c r="D118" s="56">
        <v>0</v>
      </c>
      <c r="E118" s="56">
        <v>88</v>
      </c>
      <c r="F118" s="56"/>
      <c r="G118" s="56"/>
      <c r="H118" s="56"/>
      <c r="I118" s="56"/>
      <c r="J118" s="40">
        <f>SUM(K118:L118)</f>
        <v>0</v>
      </c>
      <c r="K118" s="40"/>
      <c r="L118" s="40"/>
      <c r="M118" s="56"/>
    </row>
    <row r="119" spans="1:13" s="55" customFormat="1" ht="120">
      <c r="A119" s="37">
        <v>8</v>
      </c>
      <c r="B119" s="44" t="s">
        <v>159</v>
      </c>
      <c r="C119" s="56">
        <v>779</v>
      </c>
      <c r="D119" s="56">
        <v>0</v>
      </c>
      <c r="E119" s="56">
        <v>779</v>
      </c>
      <c r="F119" s="56"/>
      <c r="G119" s="56"/>
      <c r="H119" s="56"/>
      <c r="I119" s="56"/>
      <c r="J119" s="40">
        <f>SUM(K119:L119)</f>
        <v>0</v>
      </c>
      <c r="K119" s="40"/>
      <c r="L119" s="40"/>
      <c r="M119" s="56"/>
    </row>
    <row r="120" spans="1:13" s="55" customFormat="1" ht="15.75">
      <c r="A120" s="37">
        <v>9</v>
      </c>
      <c r="B120" s="44" t="s">
        <v>160</v>
      </c>
      <c r="C120" s="56">
        <v>60000</v>
      </c>
      <c r="D120" s="56">
        <v>0</v>
      </c>
      <c r="E120" s="56">
        <v>60000</v>
      </c>
      <c r="F120" s="56"/>
      <c r="G120" s="56"/>
      <c r="H120" s="56"/>
      <c r="I120" s="56"/>
      <c r="J120" s="40">
        <f>SUM(K120:L120)</f>
        <v>0</v>
      </c>
      <c r="K120" s="40"/>
      <c r="L120" s="40"/>
      <c r="M120" s="56"/>
    </row>
    <row r="121" spans="1:13" s="55" customFormat="1" ht="15.75" hidden="1">
      <c r="A121" s="37">
        <v>10</v>
      </c>
      <c r="B121" s="44"/>
      <c r="C121" s="56">
        <v>0</v>
      </c>
      <c r="D121" s="56">
        <v>0</v>
      </c>
      <c r="E121" s="56">
        <v>0</v>
      </c>
      <c r="F121" s="56"/>
      <c r="G121" s="56"/>
      <c r="H121" s="56"/>
      <c r="I121" s="56"/>
      <c r="J121" s="40">
        <f t="shared" si="4"/>
        <v>0</v>
      </c>
      <c r="K121" s="40"/>
      <c r="L121" s="40"/>
      <c r="M121" s="56"/>
    </row>
    <row r="122" spans="1:13" s="55" customFormat="1" ht="15.75">
      <c r="A122" s="47" t="s">
        <v>126</v>
      </c>
      <c r="B122" s="44" t="s">
        <v>127</v>
      </c>
      <c r="C122" s="56">
        <v>0</v>
      </c>
      <c r="D122" s="56">
        <v>0</v>
      </c>
      <c r="E122" s="56">
        <v>0</v>
      </c>
      <c r="F122" s="56"/>
      <c r="G122" s="56"/>
      <c r="H122" s="56"/>
      <c r="I122" s="56"/>
      <c r="J122" s="40">
        <f t="shared" si="4"/>
        <v>0</v>
      </c>
      <c r="K122" s="45"/>
      <c r="L122" s="45"/>
      <c r="M122" s="56"/>
    </row>
    <row r="123" spans="1:13" s="59" customFormat="1" ht="28.5">
      <c r="A123" s="27" t="s">
        <v>1</v>
      </c>
      <c r="B123" s="28" t="s">
        <v>161</v>
      </c>
      <c r="C123" s="58">
        <v>635958</v>
      </c>
      <c r="D123" s="58">
        <v>381636</v>
      </c>
      <c r="E123" s="58">
        <v>112004</v>
      </c>
      <c r="F123" s="58">
        <v>0</v>
      </c>
      <c r="G123" s="58">
        <v>0</v>
      </c>
      <c r="H123" s="58">
        <v>0</v>
      </c>
      <c r="I123" s="58">
        <v>0</v>
      </c>
      <c r="J123" s="31">
        <f>J124+J163</f>
        <v>142318</v>
      </c>
      <c r="K123" s="31">
        <f>K124+K163</f>
        <v>104904</v>
      </c>
      <c r="L123" s="31">
        <f>L124+L163</f>
        <v>37414</v>
      </c>
      <c r="M123" s="58"/>
    </row>
    <row r="124" spans="1:13" s="55" customFormat="1" ht="15.75">
      <c r="A124" s="32" t="s">
        <v>162</v>
      </c>
      <c r="B124" s="33" t="s">
        <v>54</v>
      </c>
      <c r="C124" s="56">
        <v>456173</v>
      </c>
      <c r="D124" s="56">
        <v>381636</v>
      </c>
      <c r="E124" s="56">
        <v>74537</v>
      </c>
      <c r="F124" s="56">
        <v>0</v>
      </c>
      <c r="G124" s="56">
        <v>0</v>
      </c>
      <c r="H124" s="56">
        <v>0</v>
      </c>
      <c r="I124" s="56">
        <v>0</v>
      </c>
      <c r="J124" s="37">
        <f>J125+J141</f>
        <v>0</v>
      </c>
      <c r="K124" s="37">
        <f>K125+K141</f>
        <v>0</v>
      </c>
      <c r="L124" s="37">
        <f>L125+L141</f>
        <v>0</v>
      </c>
      <c r="M124" s="56"/>
    </row>
    <row r="125" spans="1:13" s="55" customFormat="1" ht="15.75">
      <c r="A125" s="32" t="s">
        <v>2</v>
      </c>
      <c r="B125" s="33" t="s">
        <v>163</v>
      </c>
      <c r="C125" s="56">
        <v>274041</v>
      </c>
      <c r="D125" s="56">
        <v>227806</v>
      </c>
      <c r="E125" s="56">
        <v>46235</v>
      </c>
      <c r="F125" s="56">
        <v>0</v>
      </c>
      <c r="G125" s="56">
        <v>0</v>
      </c>
      <c r="H125" s="56">
        <v>0</v>
      </c>
      <c r="I125" s="56">
        <v>0</v>
      </c>
      <c r="J125" s="37">
        <f>J126+J128+J131+J133+J135+J139</f>
        <v>0</v>
      </c>
      <c r="K125" s="37">
        <f>K126+K128+K131+K133+K135+K139</f>
        <v>0</v>
      </c>
      <c r="L125" s="37">
        <f>L126+L128+L131+L133+L135+L139</f>
        <v>0</v>
      </c>
      <c r="M125" s="56"/>
    </row>
    <row r="126" spans="1:13" s="55" customFormat="1" ht="15.75">
      <c r="A126" s="60">
        <v>1</v>
      </c>
      <c r="B126" s="61" t="s">
        <v>36</v>
      </c>
      <c r="C126" s="56">
        <v>364</v>
      </c>
      <c r="D126" s="56">
        <v>0</v>
      </c>
      <c r="E126" s="56">
        <v>364</v>
      </c>
      <c r="F126" s="56">
        <v>0</v>
      </c>
      <c r="G126" s="56">
        <v>0</v>
      </c>
      <c r="H126" s="56">
        <v>0</v>
      </c>
      <c r="I126" s="56">
        <v>0</v>
      </c>
      <c r="J126" s="62">
        <f>J127</f>
        <v>0</v>
      </c>
      <c r="K126" s="62">
        <f>K127</f>
        <v>0</v>
      </c>
      <c r="L126" s="62">
        <f>L127</f>
        <v>0</v>
      </c>
      <c r="M126" s="56"/>
    </row>
    <row r="127" spans="1:13" s="55" customFormat="1" ht="15.75">
      <c r="A127" s="47"/>
      <c r="B127" s="39" t="s">
        <v>114</v>
      </c>
      <c r="C127" s="56">
        <v>364</v>
      </c>
      <c r="D127" s="56">
        <v>0</v>
      </c>
      <c r="E127" s="56">
        <v>364</v>
      </c>
      <c r="F127" s="56"/>
      <c r="G127" s="56"/>
      <c r="H127" s="56"/>
      <c r="I127" s="56"/>
      <c r="J127" s="40">
        <f aca="true" t="shared" si="5" ref="J127:J132">SUM(K127:L127)</f>
        <v>0</v>
      </c>
      <c r="K127" s="40"/>
      <c r="L127" s="40"/>
      <c r="M127" s="56"/>
    </row>
    <row r="128" spans="1:13" s="55" customFormat="1" ht="30">
      <c r="A128" s="60">
        <v>2</v>
      </c>
      <c r="B128" s="61" t="s">
        <v>37</v>
      </c>
      <c r="C128" s="56">
        <v>585</v>
      </c>
      <c r="D128" s="56">
        <v>0</v>
      </c>
      <c r="E128" s="56">
        <v>585</v>
      </c>
      <c r="F128" s="56">
        <v>0</v>
      </c>
      <c r="G128" s="56">
        <v>0</v>
      </c>
      <c r="H128" s="56">
        <v>0</v>
      </c>
      <c r="I128" s="56">
        <v>0</v>
      </c>
      <c r="J128" s="62">
        <f>SUM(J129:J130)</f>
        <v>0</v>
      </c>
      <c r="K128" s="62">
        <f>SUM(K129:K130)</f>
        <v>0</v>
      </c>
      <c r="L128" s="62">
        <f>SUM(L129:L130)</f>
        <v>0</v>
      </c>
      <c r="M128" s="56"/>
    </row>
    <row r="129" spans="1:13" s="55" customFormat="1" ht="15.75">
      <c r="A129" s="47" t="s">
        <v>11</v>
      </c>
      <c r="B129" s="39" t="s">
        <v>88</v>
      </c>
      <c r="C129" s="56">
        <v>495</v>
      </c>
      <c r="D129" s="56">
        <v>0</v>
      </c>
      <c r="E129" s="56">
        <v>495</v>
      </c>
      <c r="F129" s="56"/>
      <c r="G129" s="56"/>
      <c r="H129" s="56"/>
      <c r="I129" s="56"/>
      <c r="J129" s="40">
        <f t="shared" si="5"/>
        <v>0</v>
      </c>
      <c r="K129" s="40"/>
      <c r="L129" s="40"/>
      <c r="M129" s="56"/>
    </row>
    <row r="130" spans="1:13" s="55" customFormat="1" ht="15.75">
      <c r="A130" s="47" t="s">
        <v>13</v>
      </c>
      <c r="B130" s="39" t="s">
        <v>77</v>
      </c>
      <c r="C130" s="56">
        <v>90</v>
      </c>
      <c r="D130" s="56">
        <v>0</v>
      </c>
      <c r="E130" s="56">
        <v>90</v>
      </c>
      <c r="F130" s="56"/>
      <c r="G130" s="56"/>
      <c r="H130" s="56"/>
      <c r="I130" s="56"/>
      <c r="J130" s="40">
        <f t="shared" si="5"/>
        <v>0</v>
      </c>
      <c r="K130" s="40"/>
      <c r="L130" s="40"/>
      <c r="M130" s="56"/>
    </row>
    <row r="131" spans="1:13" s="55" customFormat="1" ht="45">
      <c r="A131" s="60">
        <v>3</v>
      </c>
      <c r="B131" s="61" t="s">
        <v>39</v>
      </c>
      <c r="C131" s="56">
        <v>500</v>
      </c>
      <c r="D131" s="56">
        <v>0</v>
      </c>
      <c r="E131" s="56">
        <v>500</v>
      </c>
      <c r="F131" s="56">
        <v>0</v>
      </c>
      <c r="G131" s="56">
        <v>0</v>
      </c>
      <c r="H131" s="56">
        <v>0</v>
      </c>
      <c r="I131" s="56">
        <v>0</v>
      </c>
      <c r="J131" s="62">
        <f>J132</f>
        <v>0</v>
      </c>
      <c r="K131" s="62">
        <f>K132</f>
        <v>0</v>
      </c>
      <c r="L131" s="62">
        <f>L132</f>
        <v>0</v>
      </c>
      <c r="M131" s="56"/>
    </row>
    <row r="132" spans="1:13" s="55" customFormat="1" ht="15.75">
      <c r="A132" s="47"/>
      <c r="B132" s="39" t="s">
        <v>63</v>
      </c>
      <c r="C132" s="56">
        <v>500</v>
      </c>
      <c r="D132" s="56">
        <v>0</v>
      </c>
      <c r="E132" s="56">
        <v>500</v>
      </c>
      <c r="F132" s="56"/>
      <c r="G132" s="56"/>
      <c r="H132" s="56"/>
      <c r="I132" s="56"/>
      <c r="J132" s="40">
        <f t="shared" si="5"/>
        <v>0</v>
      </c>
      <c r="K132" s="41"/>
      <c r="L132" s="41"/>
      <c r="M132" s="56"/>
    </row>
    <row r="133" spans="1:13" s="55" customFormat="1" ht="30">
      <c r="A133" s="60">
        <v>4</v>
      </c>
      <c r="B133" s="61" t="s">
        <v>164</v>
      </c>
      <c r="C133" s="56">
        <v>44786</v>
      </c>
      <c r="D133" s="56">
        <v>0</v>
      </c>
      <c r="E133" s="56">
        <v>44786</v>
      </c>
      <c r="F133" s="56">
        <v>0</v>
      </c>
      <c r="G133" s="56">
        <v>0</v>
      </c>
      <c r="H133" s="56">
        <v>0</v>
      </c>
      <c r="I133" s="56">
        <v>0</v>
      </c>
      <c r="J133" s="62">
        <f>J134</f>
        <v>0</v>
      </c>
      <c r="K133" s="62">
        <f>K134</f>
        <v>0</v>
      </c>
      <c r="L133" s="62">
        <f>L134</f>
        <v>0</v>
      </c>
      <c r="M133" s="56"/>
    </row>
    <row r="134" spans="1:13" s="55" customFormat="1" ht="15.75">
      <c r="A134" s="47"/>
      <c r="B134" s="42" t="s">
        <v>122</v>
      </c>
      <c r="C134" s="56">
        <v>44786</v>
      </c>
      <c r="D134" s="56">
        <v>0</v>
      </c>
      <c r="E134" s="56">
        <v>44786</v>
      </c>
      <c r="F134" s="56"/>
      <c r="G134" s="56"/>
      <c r="H134" s="56"/>
      <c r="I134" s="56"/>
      <c r="J134" s="40">
        <f>SUM(K134:L134)</f>
        <v>0</v>
      </c>
      <c r="K134" s="40"/>
      <c r="L134" s="40"/>
      <c r="M134" s="56"/>
    </row>
    <row r="135" spans="1:13" s="55" customFormat="1" ht="15.75">
      <c r="A135" s="60">
        <v>5</v>
      </c>
      <c r="B135" s="61" t="s">
        <v>165</v>
      </c>
      <c r="C135" s="56">
        <v>127806</v>
      </c>
      <c r="D135" s="56">
        <v>127806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62">
        <f>SUM(J136:J138)</f>
        <v>0</v>
      </c>
      <c r="K135" s="62">
        <f>SUM(K136:K138)</f>
        <v>0</v>
      </c>
      <c r="L135" s="62">
        <f>SUM(L136:L138)</f>
        <v>0</v>
      </c>
      <c r="M135" s="56"/>
    </row>
    <row r="136" spans="1:13" s="55" customFormat="1" ht="15.75">
      <c r="A136" s="37" t="s">
        <v>11</v>
      </c>
      <c r="B136" s="44" t="s">
        <v>53</v>
      </c>
      <c r="C136" s="56">
        <v>7323</v>
      </c>
      <c r="D136" s="56">
        <v>7323</v>
      </c>
      <c r="E136" s="56">
        <v>0</v>
      </c>
      <c r="F136" s="56"/>
      <c r="G136" s="56"/>
      <c r="H136" s="56"/>
      <c r="I136" s="56"/>
      <c r="J136" s="40">
        <f>SUM(K136:L136)</f>
        <v>0</v>
      </c>
      <c r="K136" s="40"/>
      <c r="L136" s="40"/>
      <c r="M136" s="56"/>
    </row>
    <row r="137" spans="1:13" s="55" customFormat="1" ht="15.75">
      <c r="A137" s="37" t="s">
        <v>13</v>
      </c>
      <c r="B137" s="44" t="s">
        <v>166</v>
      </c>
      <c r="C137" s="56">
        <v>98290</v>
      </c>
      <c r="D137" s="56">
        <v>98290</v>
      </c>
      <c r="E137" s="56">
        <v>0</v>
      </c>
      <c r="F137" s="56"/>
      <c r="G137" s="56"/>
      <c r="H137" s="56"/>
      <c r="I137" s="56"/>
      <c r="J137" s="40">
        <f>SUM(K137:L137)</f>
        <v>0</v>
      </c>
      <c r="K137" s="40"/>
      <c r="L137" s="40"/>
      <c r="M137" s="56"/>
    </row>
    <row r="138" spans="1:13" s="55" customFormat="1" ht="15.75">
      <c r="A138" s="37" t="s">
        <v>38</v>
      </c>
      <c r="B138" s="44" t="s">
        <v>167</v>
      </c>
      <c r="C138" s="56">
        <v>22193</v>
      </c>
      <c r="D138" s="56">
        <v>22193</v>
      </c>
      <c r="E138" s="56">
        <v>0</v>
      </c>
      <c r="F138" s="56"/>
      <c r="G138" s="56"/>
      <c r="H138" s="56"/>
      <c r="I138" s="56"/>
      <c r="J138" s="40">
        <f>SUM(K138:L138)</f>
        <v>0</v>
      </c>
      <c r="K138" s="40"/>
      <c r="L138" s="40"/>
      <c r="M138" s="56"/>
    </row>
    <row r="139" spans="1:13" s="55" customFormat="1" ht="30">
      <c r="A139" s="60">
        <v>6</v>
      </c>
      <c r="B139" s="61" t="s">
        <v>168</v>
      </c>
      <c r="C139" s="56">
        <v>100000</v>
      </c>
      <c r="D139" s="56">
        <v>100000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62">
        <f>J140</f>
        <v>0</v>
      </c>
      <c r="K139" s="62">
        <f>K140</f>
        <v>0</v>
      </c>
      <c r="L139" s="62">
        <f>L140</f>
        <v>0</v>
      </c>
      <c r="M139" s="56"/>
    </row>
    <row r="140" spans="1:13" s="55" customFormat="1" ht="15.75">
      <c r="A140" s="37"/>
      <c r="B140" s="44" t="s">
        <v>169</v>
      </c>
      <c r="C140" s="56">
        <v>100000</v>
      </c>
      <c r="D140" s="56">
        <v>100000</v>
      </c>
      <c r="E140" s="56">
        <v>0</v>
      </c>
      <c r="F140" s="56"/>
      <c r="G140" s="56"/>
      <c r="H140" s="56"/>
      <c r="I140" s="56"/>
      <c r="J140" s="40">
        <f>SUM(K140:L140)</f>
        <v>0</v>
      </c>
      <c r="K140" s="40"/>
      <c r="L140" s="40"/>
      <c r="M140" s="56"/>
    </row>
    <row r="141" spans="1:13" s="55" customFormat="1" ht="15.75">
      <c r="A141" s="32" t="s">
        <v>3</v>
      </c>
      <c r="B141" s="33" t="s">
        <v>30</v>
      </c>
      <c r="C141" s="56">
        <v>182132</v>
      </c>
      <c r="D141" s="56">
        <v>153830</v>
      </c>
      <c r="E141" s="56">
        <v>28302</v>
      </c>
      <c r="F141" s="56">
        <v>0</v>
      </c>
      <c r="G141" s="56">
        <v>0</v>
      </c>
      <c r="H141" s="56">
        <v>0</v>
      </c>
      <c r="I141" s="56">
        <v>0</v>
      </c>
      <c r="J141" s="37">
        <f>J142+J144+J146+J148+J150+J152+J154+J156+J158+J160</f>
        <v>0</v>
      </c>
      <c r="K141" s="37">
        <f>K142+K144+K146+K148+K150+K152+K154+K156+K158+K160</f>
        <v>0</v>
      </c>
      <c r="L141" s="37">
        <f>L142+L144+L146+L148+L150+L152+L154+L156+L158+L160</f>
        <v>0</v>
      </c>
      <c r="M141" s="56"/>
    </row>
    <row r="142" spans="1:13" s="55" customFormat="1" ht="15.75">
      <c r="A142" s="60">
        <v>1</v>
      </c>
      <c r="B142" s="61" t="s">
        <v>44</v>
      </c>
      <c r="C142" s="56">
        <v>6800</v>
      </c>
      <c r="D142" s="56">
        <v>0</v>
      </c>
      <c r="E142" s="56">
        <v>6800</v>
      </c>
      <c r="F142" s="56">
        <v>0</v>
      </c>
      <c r="G142" s="56">
        <v>0</v>
      </c>
      <c r="H142" s="56">
        <v>0</v>
      </c>
      <c r="I142" s="56">
        <v>0</v>
      </c>
      <c r="J142" s="62">
        <f>J143</f>
        <v>0</v>
      </c>
      <c r="K142" s="62">
        <f>K143</f>
        <v>0</v>
      </c>
      <c r="L142" s="62">
        <f>L143</f>
        <v>0</v>
      </c>
      <c r="M142" s="56"/>
    </row>
    <row r="143" spans="1:13" s="55" customFormat="1" ht="15.75">
      <c r="A143" s="47"/>
      <c r="B143" s="39" t="s">
        <v>60</v>
      </c>
      <c r="C143" s="56">
        <v>6800</v>
      </c>
      <c r="D143" s="56">
        <v>0</v>
      </c>
      <c r="E143" s="56">
        <v>6800</v>
      </c>
      <c r="F143" s="56"/>
      <c r="G143" s="56"/>
      <c r="H143" s="56"/>
      <c r="I143" s="56"/>
      <c r="J143" s="40">
        <f aca="true" t="shared" si="6" ref="J143:J149">SUM(K143:L143)</f>
        <v>0</v>
      </c>
      <c r="K143" s="40"/>
      <c r="L143" s="40"/>
      <c r="M143" s="56"/>
    </row>
    <row r="144" spans="1:13" s="55" customFormat="1" ht="15.75">
      <c r="A144" s="60">
        <v>2</v>
      </c>
      <c r="B144" s="61" t="s">
        <v>43</v>
      </c>
      <c r="C144" s="56">
        <v>5780</v>
      </c>
      <c r="D144" s="56">
        <v>0</v>
      </c>
      <c r="E144" s="56">
        <v>5780</v>
      </c>
      <c r="F144" s="56">
        <v>0</v>
      </c>
      <c r="G144" s="56">
        <v>0</v>
      </c>
      <c r="H144" s="56">
        <v>0</v>
      </c>
      <c r="I144" s="56">
        <v>0</v>
      </c>
      <c r="J144" s="62">
        <f>J145</f>
        <v>0</v>
      </c>
      <c r="K144" s="62">
        <f>K145</f>
        <v>0</v>
      </c>
      <c r="L144" s="62">
        <f>L145</f>
        <v>0</v>
      </c>
      <c r="M144" s="56"/>
    </row>
    <row r="145" spans="1:13" s="55" customFormat="1" ht="15.75">
      <c r="A145" s="47"/>
      <c r="B145" s="39" t="s">
        <v>108</v>
      </c>
      <c r="C145" s="56">
        <v>5780</v>
      </c>
      <c r="D145" s="56">
        <v>0</v>
      </c>
      <c r="E145" s="56">
        <v>5780</v>
      </c>
      <c r="F145" s="56"/>
      <c r="G145" s="56"/>
      <c r="H145" s="56"/>
      <c r="I145" s="56"/>
      <c r="J145" s="40">
        <f t="shared" si="6"/>
        <v>0</v>
      </c>
      <c r="K145" s="40"/>
      <c r="L145" s="40"/>
      <c r="M145" s="56"/>
    </row>
    <row r="146" spans="1:13" s="55" customFormat="1" ht="30">
      <c r="A146" s="60">
        <v>3</v>
      </c>
      <c r="B146" s="61" t="s">
        <v>41</v>
      </c>
      <c r="C146" s="56">
        <v>3810</v>
      </c>
      <c r="D146" s="56">
        <v>0</v>
      </c>
      <c r="E146" s="56">
        <v>3810</v>
      </c>
      <c r="F146" s="56">
        <v>0</v>
      </c>
      <c r="G146" s="56">
        <v>0</v>
      </c>
      <c r="H146" s="56">
        <v>0</v>
      </c>
      <c r="I146" s="56">
        <v>0</v>
      </c>
      <c r="J146" s="62">
        <f>J147</f>
        <v>0</v>
      </c>
      <c r="K146" s="62">
        <f>K147</f>
        <v>0</v>
      </c>
      <c r="L146" s="62">
        <f>L147</f>
        <v>0</v>
      </c>
      <c r="M146" s="56"/>
    </row>
    <row r="147" spans="1:13" s="55" customFormat="1" ht="15.75">
      <c r="A147" s="47"/>
      <c r="B147" s="39" t="s">
        <v>64</v>
      </c>
      <c r="C147" s="56">
        <v>3810</v>
      </c>
      <c r="D147" s="56">
        <v>0</v>
      </c>
      <c r="E147" s="56">
        <v>3810</v>
      </c>
      <c r="F147" s="56"/>
      <c r="G147" s="56"/>
      <c r="H147" s="56"/>
      <c r="I147" s="56"/>
      <c r="J147" s="40">
        <f t="shared" si="6"/>
        <v>0</v>
      </c>
      <c r="K147" s="40"/>
      <c r="L147" s="40"/>
      <c r="M147" s="56"/>
    </row>
    <row r="148" spans="1:13" s="55" customFormat="1" ht="30">
      <c r="A148" s="60">
        <v>4</v>
      </c>
      <c r="B148" s="61" t="s">
        <v>170</v>
      </c>
      <c r="C148" s="56">
        <v>11460</v>
      </c>
      <c r="D148" s="56">
        <v>11460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62">
        <f>J149</f>
        <v>0</v>
      </c>
      <c r="K148" s="62">
        <f>K149</f>
        <v>0</v>
      </c>
      <c r="L148" s="62">
        <f>L149</f>
        <v>0</v>
      </c>
      <c r="M148" s="56"/>
    </row>
    <row r="149" spans="1:13" s="55" customFormat="1" ht="16.5">
      <c r="A149" s="63"/>
      <c r="B149" s="64" t="s">
        <v>47</v>
      </c>
      <c r="C149" s="56">
        <v>11460</v>
      </c>
      <c r="D149" s="56">
        <v>11460</v>
      </c>
      <c r="E149" s="56">
        <v>0</v>
      </c>
      <c r="F149" s="56"/>
      <c r="G149" s="56"/>
      <c r="H149" s="56"/>
      <c r="I149" s="56"/>
      <c r="J149" s="40">
        <f t="shared" si="6"/>
        <v>0</v>
      </c>
      <c r="K149" s="40"/>
      <c r="L149" s="40"/>
      <c r="M149" s="56"/>
    </row>
    <row r="150" spans="1:13" s="55" customFormat="1" ht="30">
      <c r="A150" s="60">
        <v>5</v>
      </c>
      <c r="B150" s="61" t="s">
        <v>171</v>
      </c>
      <c r="C150" s="56">
        <v>1590</v>
      </c>
      <c r="D150" s="56">
        <v>0</v>
      </c>
      <c r="E150" s="56">
        <v>1590</v>
      </c>
      <c r="F150" s="56">
        <v>0</v>
      </c>
      <c r="G150" s="56">
        <v>0</v>
      </c>
      <c r="H150" s="56">
        <v>0</v>
      </c>
      <c r="I150" s="56">
        <v>0</v>
      </c>
      <c r="J150" s="62">
        <f>J151</f>
        <v>0</v>
      </c>
      <c r="K150" s="62">
        <f>K151</f>
        <v>0</v>
      </c>
      <c r="L150" s="62">
        <f>L151</f>
        <v>0</v>
      </c>
      <c r="M150" s="56"/>
    </row>
    <row r="151" spans="1:13" s="55" customFormat="1" ht="15.75">
      <c r="A151" s="37"/>
      <c r="B151" s="44" t="s">
        <v>71</v>
      </c>
      <c r="C151" s="56">
        <v>1590</v>
      </c>
      <c r="D151" s="56">
        <v>0</v>
      </c>
      <c r="E151" s="56">
        <v>1590</v>
      </c>
      <c r="F151" s="56"/>
      <c r="G151" s="56"/>
      <c r="H151" s="56"/>
      <c r="I151" s="56"/>
      <c r="J151" s="40">
        <f>SUM(K151:L151)</f>
        <v>0</v>
      </c>
      <c r="K151" s="40"/>
      <c r="L151" s="40"/>
      <c r="M151" s="56"/>
    </row>
    <row r="152" spans="1:13" s="55" customFormat="1" ht="30">
      <c r="A152" s="60">
        <v>6</v>
      </c>
      <c r="B152" s="61" t="s">
        <v>172</v>
      </c>
      <c r="C152" s="56">
        <v>10000</v>
      </c>
      <c r="D152" s="56">
        <v>10000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62">
        <f>J153</f>
        <v>0</v>
      </c>
      <c r="K152" s="62">
        <f>K153</f>
        <v>0</v>
      </c>
      <c r="L152" s="62">
        <f>L153</f>
        <v>0</v>
      </c>
      <c r="M152" s="56"/>
    </row>
    <row r="153" spans="1:13" s="55" customFormat="1" ht="33">
      <c r="A153" s="63"/>
      <c r="B153" s="64" t="s">
        <v>134</v>
      </c>
      <c r="C153" s="56">
        <v>10000</v>
      </c>
      <c r="D153" s="56">
        <v>10000</v>
      </c>
      <c r="E153" s="56">
        <v>0</v>
      </c>
      <c r="F153" s="56"/>
      <c r="G153" s="56"/>
      <c r="H153" s="56"/>
      <c r="I153" s="56"/>
      <c r="J153" s="40">
        <f>SUM(K153:L153)</f>
        <v>0</v>
      </c>
      <c r="K153" s="40"/>
      <c r="L153" s="40"/>
      <c r="M153" s="56"/>
    </row>
    <row r="154" spans="1:13" s="55" customFormat="1" ht="15.75">
      <c r="A154" s="60">
        <v>7</v>
      </c>
      <c r="B154" s="61" t="s">
        <v>42</v>
      </c>
      <c r="C154" s="56">
        <v>8796</v>
      </c>
      <c r="D154" s="56">
        <v>0</v>
      </c>
      <c r="E154" s="56">
        <v>8796</v>
      </c>
      <c r="F154" s="56">
        <v>0</v>
      </c>
      <c r="G154" s="56">
        <v>0</v>
      </c>
      <c r="H154" s="56">
        <v>0</v>
      </c>
      <c r="I154" s="56">
        <v>0</v>
      </c>
      <c r="J154" s="62">
        <f>J155</f>
        <v>0</v>
      </c>
      <c r="K154" s="62">
        <f>K155</f>
        <v>0</v>
      </c>
      <c r="L154" s="62">
        <f>L155</f>
        <v>0</v>
      </c>
      <c r="M154" s="56"/>
    </row>
    <row r="155" spans="1:13" s="55" customFormat="1" ht="15.75">
      <c r="A155" s="47"/>
      <c r="B155" s="39" t="s">
        <v>64</v>
      </c>
      <c r="C155" s="56">
        <v>8796</v>
      </c>
      <c r="D155" s="56">
        <v>0</v>
      </c>
      <c r="E155" s="56">
        <v>8796</v>
      </c>
      <c r="F155" s="56"/>
      <c r="G155" s="56"/>
      <c r="H155" s="56"/>
      <c r="I155" s="56"/>
      <c r="J155" s="40">
        <f aca="true" t="shared" si="7" ref="J155:J162">SUM(K155:L155)</f>
        <v>0</v>
      </c>
      <c r="K155" s="40"/>
      <c r="L155" s="40"/>
      <c r="M155" s="56"/>
    </row>
    <row r="156" spans="1:13" s="55" customFormat="1" ht="15.75">
      <c r="A156" s="60">
        <v>8</v>
      </c>
      <c r="B156" s="61" t="s">
        <v>173</v>
      </c>
      <c r="C156" s="56">
        <v>1126</v>
      </c>
      <c r="D156" s="56">
        <v>0</v>
      </c>
      <c r="E156" s="56">
        <v>1126</v>
      </c>
      <c r="F156" s="56">
        <v>0</v>
      </c>
      <c r="G156" s="56">
        <v>0</v>
      </c>
      <c r="H156" s="56">
        <v>0</v>
      </c>
      <c r="I156" s="56">
        <v>0</v>
      </c>
      <c r="J156" s="62">
        <f>J157</f>
        <v>0</v>
      </c>
      <c r="K156" s="62">
        <f>K157</f>
        <v>0</v>
      </c>
      <c r="L156" s="62">
        <f>L157</f>
        <v>0</v>
      </c>
      <c r="M156" s="56"/>
    </row>
    <row r="157" spans="1:13" s="55" customFormat="1" ht="15.75">
      <c r="A157" s="47"/>
      <c r="B157" s="39" t="s">
        <v>48</v>
      </c>
      <c r="C157" s="56">
        <v>1126</v>
      </c>
      <c r="D157" s="56">
        <v>0</v>
      </c>
      <c r="E157" s="56">
        <v>1126</v>
      </c>
      <c r="F157" s="56"/>
      <c r="G157" s="56"/>
      <c r="H157" s="56"/>
      <c r="I157" s="56"/>
      <c r="J157" s="40">
        <f t="shared" si="7"/>
        <v>0</v>
      </c>
      <c r="K157" s="40"/>
      <c r="L157" s="40"/>
      <c r="M157" s="56"/>
    </row>
    <row r="158" spans="1:13" s="55" customFormat="1" ht="30">
      <c r="A158" s="60">
        <v>9</v>
      </c>
      <c r="B158" s="61" t="s">
        <v>174</v>
      </c>
      <c r="C158" s="56">
        <v>400</v>
      </c>
      <c r="D158" s="56">
        <v>0</v>
      </c>
      <c r="E158" s="56">
        <v>400</v>
      </c>
      <c r="F158" s="56">
        <v>0</v>
      </c>
      <c r="G158" s="56">
        <v>0</v>
      </c>
      <c r="H158" s="56">
        <v>0</v>
      </c>
      <c r="I158" s="56">
        <v>0</v>
      </c>
      <c r="J158" s="62">
        <f>J159</f>
        <v>0</v>
      </c>
      <c r="K158" s="62">
        <f>K159</f>
        <v>0</v>
      </c>
      <c r="L158" s="62">
        <f>L159</f>
        <v>0</v>
      </c>
      <c r="M158" s="56"/>
    </row>
    <row r="159" spans="1:13" s="55" customFormat="1" ht="15.75">
      <c r="A159" s="47"/>
      <c r="B159" s="39" t="s">
        <v>53</v>
      </c>
      <c r="C159" s="56">
        <v>400</v>
      </c>
      <c r="D159" s="56">
        <v>0</v>
      </c>
      <c r="E159" s="56">
        <v>400</v>
      </c>
      <c r="F159" s="56"/>
      <c r="G159" s="56"/>
      <c r="H159" s="56"/>
      <c r="I159" s="56"/>
      <c r="J159" s="40">
        <f t="shared" si="7"/>
        <v>0</v>
      </c>
      <c r="K159" s="40"/>
      <c r="L159" s="40"/>
      <c r="M159" s="56"/>
    </row>
    <row r="160" spans="1:13" s="55" customFormat="1" ht="30">
      <c r="A160" s="60">
        <v>10</v>
      </c>
      <c r="B160" s="61" t="s">
        <v>175</v>
      </c>
      <c r="C160" s="56">
        <v>132370</v>
      </c>
      <c r="D160" s="56">
        <v>132370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62">
        <f>SUM(J161:J162)</f>
        <v>0</v>
      </c>
      <c r="K160" s="62">
        <f>SUM(K161:K162)</f>
        <v>0</v>
      </c>
      <c r="L160" s="62">
        <f>SUM(L161:L162)</f>
        <v>0</v>
      </c>
      <c r="M160" s="56"/>
    </row>
    <row r="161" spans="1:13" s="55" customFormat="1" ht="16.5">
      <c r="A161" s="65" t="s">
        <v>11</v>
      </c>
      <c r="B161" s="66" t="s">
        <v>46</v>
      </c>
      <c r="C161" s="56">
        <v>22370</v>
      </c>
      <c r="D161" s="56">
        <v>22370</v>
      </c>
      <c r="E161" s="56">
        <v>0</v>
      </c>
      <c r="F161" s="56"/>
      <c r="G161" s="56"/>
      <c r="H161" s="56"/>
      <c r="I161" s="56"/>
      <c r="J161" s="40">
        <f t="shared" si="7"/>
        <v>0</v>
      </c>
      <c r="K161" s="40"/>
      <c r="L161" s="40"/>
      <c r="M161" s="56"/>
    </row>
    <row r="162" spans="1:13" s="55" customFormat="1" ht="16.5">
      <c r="A162" s="65" t="s">
        <v>13</v>
      </c>
      <c r="B162" s="67" t="s">
        <v>134</v>
      </c>
      <c r="C162" s="56">
        <v>110000</v>
      </c>
      <c r="D162" s="56">
        <v>110000</v>
      </c>
      <c r="E162" s="56">
        <v>0</v>
      </c>
      <c r="F162" s="56"/>
      <c r="G162" s="56"/>
      <c r="H162" s="56"/>
      <c r="I162" s="56"/>
      <c r="J162" s="40">
        <f t="shared" si="7"/>
        <v>0</v>
      </c>
      <c r="K162" s="40"/>
      <c r="L162" s="40"/>
      <c r="M162" s="56"/>
    </row>
    <row r="163" spans="1:13" s="55" customFormat="1" ht="15.75">
      <c r="A163" s="32" t="s">
        <v>176</v>
      </c>
      <c r="B163" s="33" t="s">
        <v>94</v>
      </c>
      <c r="C163" s="56">
        <v>179785</v>
      </c>
      <c r="D163" s="56">
        <v>0</v>
      </c>
      <c r="E163" s="56">
        <v>37467</v>
      </c>
      <c r="F163" s="56">
        <v>0</v>
      </c>
      <c r="G163" s="56">
        <v>0</v>
      </c>
      <c r="H163" s="56">
        <v>0</v>
      </c>
      <c r="I163" s="56">
        <v>0</v>
      </c>
      <c r="J163" s="37">
        <f>J164+J167</f>
        <v>142318</v>
      </c>
      <c r="K163" s="37">
        <f>K164+K167</f>
        <v>104904</v>
      </c>
      <c r="L163" s="37">
        <f>L164+L167</f>
        <v>37414</v>
      </c>
      <c r="M163" s="56"/>
    </row>
    <row r="164" spans="1:13" s="55" customFormat="1" ht="15.75">
      <c r="A164" s="32" t="s">
        <v>2</v>
      </c>
      <c r="B164" s="33" t="s">
        <v>97</v>
      </c>
      <c r="C164" s="56">
        <v>142318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37">
        <f>SUM(J165:J166)</f>
        <v>142318</v>
      </c>
      <c r="K164" s="37">
        <f>SUM(K165:K166)</f>
        <v>104904</v>
      </c>
      <c r="L164" s="37">
        <f>SUM(L165:L166)</f>
        <v>37414</v>
      </c>
      <c r="M164" s="56"/>
    </row>
    <row r="165" spans="1:13" s="55" customFormat="1" ht="15.75">
      <c r="A165" s="37">
        <v>1</v>
      </c>
      <c r="B165" s="44" t="s">
        <v>34</v>
      </c>
      <c r="C165" s="56">
        <v>22818</v>
      </c>
      <c r="D165" s="56">
        <v>0</v>
      </c>
      <c r="E165" s="56">
        <v>0</v>
      </c>
      <c r="F165" s="56"/>
      <c r="G165" s="56"/>
      <c r="H165" s="56"/>
      <c r="I165" s="56"/>
      <c r="J165" s="40">
        <f>SUM(K165:L165)</f>
        <v>22818</v>
      </c>
      <c r="K165" s="40">
        <v>13804</v>
      </c>
      <c r="L165" s="40">
        <v>9014</v>
      </c>
      <c r="M165" s="56"/>
    </row>
    <row r="166" spans="1:13" s="55" customFormat="1" ht="30">
      <c r="A166" s="37">
        <v>2</v>
      </c>
      <c r="B166" s="44" t="s">
        <v>35</v>
      </c>
      <c r="C166" s="56">
        <v>119500</v>
      </c>
      <c r="D166" s="56">
        <v>0</v>
      </c>
      <c r="E166" s="56">
        <v>0</v>
      </c>
      <c r="F166" s="56"/>
      <c r="G166" s="56"/>
      <c r="H166" s="56"/>
      <c r="I166" s="56"/>
      <c r="J166" s="40">
        <f>SUM(K166:L166)</f>
        <v>119500</v>
      </c>
      <c r="K166" s="40">
        <v>91100</v>
      </c>
      <c r="L166" s="40">
        <v>28400</v>
      </c>
      <c r="M166" s="56"/>
    </row>
    <row r="167" spans="1:13" s="55" customFormat="1" ht="15.75">
      <c r="A167" s="32" t="s">
        <v>3</v>
      </c>
      <c r="B167" s="33" t="s">
        <v>30</v>
      </c>
      <c r="C167" s="56">
        <v>37467</v>
      </c>
      <c r="D167" s="56">
        <v>0</v>
      </c>
      <c r="E167" s="56">
        <v>37467</v>
      </c>
      <c r="F167" s="56">
        <v>0</v>
      </c>
      <c r="G167" s="56">
        <v>0</v>
      </c>
      <c r="H167" s="56">
        <v>0</v>
      </c>
      <c r="I167" s="56">
        <v>0</v>
      </c>
      <c r="J167" s="37">
        <f>J168+J170</f>
        <v>0</v>
      </c>
      <c r="K167" s="37">
        <f>K168+K170</f>
        <v>0</v>
      </c>
      <c r="L167" s="37">
        <f>L168+L170</f>
        <v>0</v>
      </c>
      <c r="M167" s="56"/>
    </row>
    <row r="168" spans="1:13" s="55" customFormat="1" ht="15.75">
      <c r="A168" s="68">
        <v>1</v>
      </c>
      <c r="B168" s="69" t="s">
        <v>14</v>
      </c>
      <c r="C168" s="56">
        <v>1761</v>
      </c>
      <c r="D168" s="56">
        <v>0</v>
      </c>
      <c r="E168" s="56">
        <v>1761</v>
      </c>
      <c r="F168" s="56">
        <v>0</v>
      </c>
      <c r="G168" s="56">
        <v>0</v>
      </c>
      <c r="H168" s="56">
        <v>0</v>
      </c>
      <c r="I168" s="56">
        <v>0</v>
      </c>
      <c r="J168" s="62">
        <f>J169</f>
        <v>0</v>
      </c>
      <c r="K168" s="62">
        <f>K169</f>
        <v>0</v>
      </c>
      <c r="L168" s="62">
        <f>L169</f>
        <v>0</v>
      </c>
      <c r="M168" s="56"/>
    </row>
    <row r="169" spans="1:13" s="55" customFormat="1" ht="30">
      <c r="A169" s="37"/>
      <c r="B169" s="44" t="s">
        <v>177</v>
      </c>
      <c r="C169" s="56">
        <v>1761</v>
      </c>
      <c r="D169" s="56">
        <v>0</v>
      </c>
      <c r="E169" s="56">
        <v>1761</v>
      </c>
      <c r="F169" s="56"/>
      <c r="G169" s="56"/>
      <c r="H169" s="56"/>
      <c r="I169" s="56"/>
      <c r="J169" s="40">
        <f>SUM(K169:L169)</f>
        <v>0</v>
      </c>
      <c r="K169" s="40"/>
      <c r="L169" s="40"/>
      <c r="M169" s="56"/>
    </row>
    <row r="170" spans="1:13" s="55" customFormat="1" ht="15.75">
      <c r="A170" s="68">
        <v>2</v>
      </c>
      <c r="B170" s="69" t="s">
        <v>12</v>
      </c>
      <c r="C170" s="56">
        <v>35706</v>
      </c>
      <c r="D170" s="56">
        <v>0</v>
      </c>
      <c r="E170" s="56">
        <v>35706</v>
      </c>
      <c r="F170" s="56">
        <v>0</v>
      </c>
      <c r="G170" s="56">
        <v>0</v>
      </c>
      <c r="H170" s="56">
        <v>0</v>
      </c>
      <c r="I170" s="56">
        <v>0</v>
      </c>
      <c r="J170" s="62">
        <f>SUM(J171:J172)</f>
        <v>0</v>
      </c>
      <c r="K170" s="62">
        <f>SUM(K171:K172)</f>
        <v>0</v>
      </c>
      <c r="L170" s="62">
        <f>SUM(L171:L172)</f>
        <v>0</v>
      </c>
      <c r="M170" s="56"/>
    </row>
    <row r="171" spans="1:13" s="55" customFormat="1" ht="45">
      <c r="A171" s="37" t="s">
        <v>11</v>
      </c>
      <c r="B171" s="44" t="s">
        <v>178</v>
      </c>
      <c r="C171" s="56">
        <v>1500</v>
      </c>
      <c r="D171" s="56">
        <v>0</v>
      </c>
      <c r="E171" s="56">
        <v>1500</v>
      </c>
      <c r="F171" s="56"/>
      <c r="G171" s="56"/>
      <c r="H171" s="56"/>
      <c r="I171" s="56"/>
      <c r="J171" s="40">
        <f>SUM(K171:L171)</f>
        <v>0</v>
      </c>
      <c r="K171" s="40"/>
      <c r="L171" s="40"/>
      <c r="M171" s="56"/>
    </row>
    <row r="172" spans="1:13" s="55" customFormat="1" ht="30">
      <c r="A172" s="37" t="s">
        <v>13</v>
      </c>
      <c r="B172" s="44" t="s">
        <v>40</v>
      </c>
      <c r="C172" s="56">
        <v>34206</v>
      </c>
      <c r="D172" s="56">
        <v>0</v>
      </c>
      <c r="E172" s="56">
        <v>34206</v>
      </c>
      <c r="F172" s="56"/>
      <c r="G172" s="56"/>
      <c r="H172" s="56"/>
      <c r="I172" s="56"/>
      <c r="J172" s="40">
        <f>SUM(K172:L172)</f>
        <v>0</v>
      </c>
      <c r="K172" s="40"/>
      <c r="L172" s="40"/>
      <c r="M172" s="56"/>
    </row>
    <row r="173" spans="1:13" s="55" customFormat="1" ht="15.75">
      <c r="A173" s="70"/>
      <c r="B173" s="71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</sheetData>
  <sheetProtection/>
  <mergeCells count="14">
    <mergeCell ref="B8:B9"/>
    <mergeCell ref="C8:C9"/>
    <mergeCell ref="D8:D9"/>
    <mergeCell ref="E8:E9"/>
    <mergeCell ref="F8:F9"/>
    <mergeCell ref="A5:M5"/>
    <mergeCell ref="E7:F7"/>
    <mergeCell ref="J7:K7"/>
    <mergeCell ref="A4:M4"/>
    <mergeCell ref="G8:G9"/>
    <mergeCell ref="H8:H9"/>
    <mergeCell ref="I8:I9"/>
    <mergeCell ref="J8:L8"/>
    <mergeCell ref="M8:M9"/>
  </mergeCells>
  <printOptions horizontalCentered="1"/>
  <pageMargins left="0.1968503937007874" right="0.1968503937007874" top="0.4330708661417323" bottom="0.2362204724409449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Nguyen Hung Trieu</cp:lastModifiedBy>
  <cp:lastPrinted>2018-01-12T02:18:07Z</cp:lastPrinted>
  <dcterms:created xsi:type="dcterms:W3CDTF">2002-06-06T06:34:24Z</dcterms:created>
  <dcterms:modified xsi:type="dcterms:W3CDTF">2019-01-10T08:36:25Z</dcterms:modified>
  <cp:category/>
  <cp:version/>
  <cp:contentType/>
  <cp:contentStatus/>
</cp:coreProperties>
</file>