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6756" tabRatio="625" activeTab="0"/>
  </bookViews>
  <sheets>
    <sheet name="48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_xlnm.Print_Titles" localSheetId="0">'48'!$5:$7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<sst xmlns="http://schemas.openxmlformats.org/spreadsheetml/2006/main" count="62" uniqueCount="53">
  <si>
    <t>A</t>
  </si>
  <si>
    <t>B</t>
  </si>
  <si>
    <t>I</t>
  </si>
  <si>
    <t>II</t>
  </si>
  <si>
    <t>Lệ phí trước bạ</t>
  </si>
  <si>
    <t>Nội dung</t>
  </si>
  <si>
    <t>STT</t>
  </si>
  <si>
    <t>(Dự toán đã được Hội đồng nhân dân quyết định)</t>
  </si>
  <si>
    <t>1.1</t>
  </si>
  <si>
    <t>1.2</t>
  </si>
  <si>
    <t>Biểu số 48/CK-NSNN</t>
  </si>
  <si>
    <t>UBND TỈNH TÂY NINH</t>
  </si>
  <si>
    <t>Thu nội địa</t>
  </si>
  <si>
    <t xml:space="preserve"> - Thuế giá trị gia tăng</t>
  </si>
  <si>
    <t xml:space="preserve"> - Thuế thu nhập doanh nghiệp</t>
  </si>
  <si>
    <t xml:space="preserve"> - Thuế tài nguyên</t>
  </si>
  <si>
    <t>Thuế sử dụng đất phi nông nghiệp</t>
  </si>
  <si>
    <t>Thuế thu nhập cá nhân</t>
  </si>
  <si>
    <t>Thuế bảo vệ môi trường</t>
  </si>
  <si>
    <t>Thu từ hoạt động xổ số kiến thiết</t>
  </si>
  <si>
    <t>Thu từ hoạt động xuất, nhập khẩu</t>
  </si>
  <si>
    <t>Thu khác ngân sách</t>
  </si>
  <si>
    <t>Thuế xuất khẩu</t>
  </si>
  <si>
    <t>Thuế nhập khẩu</t>
  </si>
  <si>
    <t>Tổng thu NSNN (I+II)</t>
  </si>
  <si>
    <t>Thu từ doanh nghiệp nhà nước</t>
  </si>
  <si>
    <t>Doanh nghiệp nhà nước Trung ương</t>
  </si>
  <si>
    <t>Doanh nghiệp nhà nước địa phương</t>
  </si>
  <si>
    <t>Thu từ doanh nghiệp có vốn đầu tư nước ngoài</t>
  </si>
  <si>
    <t>Thu từ khu vực CTN và dịch vụ ngoài quốc doanh</t>
  </si>
  <si>
    <t>Tr đó: Thu từ hàng hóa nhập khẩu</t>
  </si>
  <si>
    <t xml:space="preserve">           Thu từ hàng hóa sản xuất trong nước</t>
  </si>
  <si>
    <t>Phí, lệ phí</t>
  </si>
  <si>
    <t>Tr đó: Phí, lệ phí Trung ương</t>
  </si>
  <si>
    <t xml:space="preserve">           Phí, lệ phí địa phương</t>
  </si>
  <si>
    <t>Tiền sử dụng đất</t>
  </si>
  <si>
    <t>Thu tiền thuê đất, mặt nước</t>
  </si>
  <si>
    <t>Tr đó: Thu khác ngân sách trung ương</t>
  </si>
  <si>
    <t>Thu tiền cấp quyền KTKS</t>
  </si>
  <si>
    <t>Tr đó: Do trung ương cấp</t>
  </si>
  <si>
    <t>Thu cổ tức, lợi nhuận sau thuế</t>
  </si>
  <si>
    <t>Thu từ quỹ đất công ích, hoa lợi, công sản khác</t>
  </si>
  <si>
    <t>Thuế GTGT thu từ hàng hóa nhập khẩu</t>
  </si>
  <si>
    <t>Thuế BVMT thu từ hàng hóa nhập khẩu</t>
  </si>
  <si>
    <t>Tổng thu NSNN</t>
  </si>
  <si>
    <t>Thu NSĐP</t>
  </si>
  <si>
    <t>Đvt: Triệu đồng</t>
  </si>
  <si>
    <t>Dự toán năm 2024</t>
  </si>
  <si>
    <t>DỰ TOÁN THU NGÂN SÁCH NHÀ NƯỚC THEO LĨNH VỰC NĂM 2024</t>
  </si>
  <si>
    <t xml:space="preserve"> Trong đó: Thuế TTĐB thu từ HHDV nhập khẩu bán ra trong nước</t>
  </si>
  <si>
    <t xml:space="preserve"> - Thuế tiêu thụ đặc biệt</t>
  </si>
  <si>
    <t>Thuế TTĐB thu từ hàng hóa nhập khẩu</t>
  </si>
  <si>
    <t>Thu khác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</si>
</sst>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0.0%"/>
    <numFmt numFmtId="187" formatCode="#,###;[Red]\-#,###"/>
    <numFmt numFmtId="188" formatCode="_(* #,##0_);_(* \(#,##0\);_(* &quot;-&quot;??_);_(@_)"/>
    <numFmt numFmtId="189" formatCode="#,###.0;[Red]\-#,###.0"/>
    <numFmt numFmtId="190" formatCode="#,##0;[Red]\-#,##0;&quot;&quot;"/>
    <numFmt numFmtId="191" formatCode="#,##0;[Red]\-#,##0;&quot; &quot;"/>
    <numFmt numFmtId="192" formatCode="[$-42A]dd\ mmmm\ yyyy"/>
    <numFmt numFmtId="193" formatCode="#,###;\-#,###;&quot;&quot;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_-* #,##0.00_-;\-* #,##0.00_-;_-* &quot;-&quot;??_-;_-@_-"/>
    <numFmt numFmtId="200" formatCode="#,##0;\-#,##0;\-"/>
    <numFmt numFmtId="201" formatCode="#,#00.0%"/>
    <numFmt numFmtId="202" formatCode="_-* #,##0\ _€_-;\-* #,##0\ _€_-;_-* &quot;-&quot;??\ _€_-;_-@_-"/>
    <numFmt numFmtId="203" formatCode="_-* #,##0_-;\-* #,##0_-;_-* &quot;-&quot;??_-;_-@_-"/>
  </numFmts>
  <fonts count="51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199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8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7" fillId="28" borderId="2" applyNumberFormat="0" applyAlignment="0" applyProtection="0"/>
    <xf numFmtId="0" fontId="14" fillId="0" borderId="3" applyNumberFormat="0" applyFont="0" applyAlignment="0">
      <protection/>
    </xf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193" fontId="1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8" fillId="0" borderId="0" xfId="104" applyFont="1" applyFill="1">
      <alignment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98" fontId="12" fillId="0" borderId="0" xfId="0" applyNumberFormat="1" applyFont="1" applyFill="1" applyAlignment="1">
      <alignment/>
    </xf>
    <xf numFmtId="0" fontId="7" fillId="0" borderId="0" xfId="104" applyFont="1" applyFill="1">
      <alignment/>
      <protection/>
    </xf>
    <xf numFmtId="3" fontId="8" fillId="0" borderId="0" xfId="104" applyNumberFormat="1" applyFont="1" applyFill="1">
      <alignment/>
      <protection/>
    </xf>
    <xf numFmtId="198" fontId="3" fillId="0" borderId="0" xfId="0" applyNumberFormat="1" applyFont="1" applyFill="1" applyAlignment="1">
      <alignment/>
    </xf>
    <xf numFmtId="198" fontId="4" fillId="0" borderId="13" xfId="0" applyNumberFormat="1" applyFont="1" applyFill="1" applyBorder="1" applyAlignment="1">
      <alignment horizontal="center" vertical="center" wrapText="1"/>
    </xf>
    <xf numFmtId="198" fontId="12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202" fontId="4" fillId="0" borderId="0" xfId="41" applyNumberFormat="1" applyFont="1" applyFill="1" applyAlignment="1">
      <alignment/>
    </xf>
    <xf numFmtId="202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wrapText="1"/>
    </xf>
    <xf numFmtId="9" fontId="5" fillId="0" borderId="0" xfId="0" applyNumberFormat="1" applyFont="1" applyFill="1" applyAlignment="1">
      <alignment/>
    </xf>
    <xf numFmtId="9" fontId="5" fillId="0" borderId="0" xfId="126" applyFont="1" applyFill="1" applyAlignment="1">
      <alignment/>
    </xf>
    <xf numFmtId="3" fontId="50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104" applyFont="1" applyFill="1" applyAlignment="1">
      <alignment horizont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 10" xfId="45"/>
    <cellStyle name="Comma 10 2" xfId="46"/>
    <cellStyle name="Comma 11" xfId="47"/>
    <cellStyle name="Comma 2" xfId="48"/>
    <cellStyle name="Comma 2 2" xfId="49"/>
    <cellStyle name="Comma 2 5" xfId="50"/>
    <cellStyle name="Comma 3" xfId="51"/>
    <cellStyle name="Comma 3 2" xfId="52"/>
    <cellStyle name="Comma 4 2 2" xfId="53"/>
    <cellStyle name="Comma 4 2 2 2" xfId="54"/>
    <cellStyle name="Comma 4 2 2 2 2" xfId="55"/>
    <cellStyle name="Comma 4 2 2 2 3" xfId="56"/>
    <cellStyle name="Comma 5" xfId="57"/>
    <cellStyle name="Comma 5 2" xfId="58"/>
    <cellStyle name="Comma 6" xfId="59"/>
    <cellStyle name="Currency" xfId="60"/>
    <cellStyle name="Currency [0]" xfId="61"/>
    <cellStyle name="Currency 2" xfId="62"/>
    <cellStyle name="Check Cell" xfId="63"/>
    <cellStyle name="dtchi98" xfId="64"/>
    <cellStyle name="Explanatory Text" xfId="65"/>
    <cellStyle name="Followed Hyperlink" xfId="66"/>
    <cellStyle name="Good" xfId="67"/>
    <cellStyle name="HAI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1" xfId="78"/>
    <cellStyle name="Normal 13" xfId="79"/>
    <cellStyle name="Normal 15" xfId="80"/>
    <cellStyle name="Normal 16" xfId="81"/>
    <cellStyle name="Normal 17" xfId="82"/>
    <cellStyle name="Normal 18" xfId="83"/>
    <cellStyle name="Normal 18 12" xfId="84"/>
    <cellStyle name="Normal 2" xfId="85"/>
    <cellStyle name="Normal 2 15" xfId="86"/>
    <cellStyle name="Normal 2 2" xfId="87"/>
    <cellStyle name="Normal 2 2 12" xfId="88"/>
    <cellStyle name="Normal 2 2 2 2" xfId="89"/>
    <cellStyle name="Normal 21" xfId="90"/>
    <cellStyle name="Normal 23" xfId="91"/>
    <cellStyle name="Normal 25" xfId="92"/>
    <cellStyle name="Normal 27" xfId="93"/>
    <cellStyle name="Normal 29" xfId="94"/>
    <cellStyle name="Normal 3" xfId="95"/>
    <cellStyle name="Normal 3 2" xfId="96"/>
    <cellStyle name="Normal 30" xfId="97"/>
    <cellStyle name="Normal 31" xfId="98"/>
    <cellStyle name="Normal 32" xfId="99"/>
    <cellStyle name="Normal 34" xfId="100"/>
    <cellStyle name="Normal 36" xfId="101"/>
    <cellStyle name="Normal 37" xfId="102"/>
    <cellStyle name="Normal 38" xfId="103"/>
    <cellStyle name="Normal 4" xfId="104"/>
    <cellStyle name="Normal 4 2" xfId="105"/>
    <cellStyle name="Normal 4 2 2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6" xfId="119"/>
    <cellStyle name="Normal 6 2" xfId="120"/>
    <cellStyle name="Normal 7" xfId="121"/>
    <cellStyle name="Normal 7 2 3 2 3" xfId="122"/>
    <cellStyle name="Normal 9 2 2" xfId="123"/>
    <cellStyle name="Note" xfId="124"/>
    <cellStyle name="Output" xfId="125"/>
    <cellStyle name="Percent" xfId="126"/>
    <cellStyle name="Percent 2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4"/>
  <sheetViews>
    <sheetView tabSelected="1" zoomScalePageLayoutView="0" workbookViewId="0" topLeftCell="A1">
      <selection activeCell="J13" sqref="J13"/>
    </sheetView>
  </sheetViews>
  <sheetFormatPr defaultColWidth="7.5" defaultRowHeight="15"/>
  <cols>
    <col min="1" max="1" width="4.796875" style="24" customWidth="1"/>
    <col min="2" max="2" width="41" style="2" customWidth="1"/>
    <col min="3" max="3" width="14.296875" style="25" customWidth="1"/>
    <col min="4" max="4" width="13.5" style="2" customWidth="1"/>
    <col min="5" max="5" width="7.5" style="2" customWidth="1"/>
    <col min="6" max="6" width="11.5" style="2" customWidth="1"/>
    <col min="7" max="7" width="11.3984375" style="2" customWidth="1"/>
    <col min="8" max="16384" width="7.5" style="2" customWidth="1"/>
  </cols>
  <sheetData>
    <row r="1" spans="1:4" ht="15">
      <c r="A1" s="3" t="s">
        <v>11</v>
      </c>
      <c r="C1" s="44" t="s">
        <v>10</v>
      </c>
      <c r="D1" s="44"/>
    </row>
    <row r="2" spans="1:4" ht="22.5" customHeight="1">
      <c r="A2" s="40" t="s">
        <v>48</v>
      </c>
      <c r="B2" s="40"/>
      <c r="C2" s="40"/>
      <c r="D2" s="40"/>
    </row>
    <row r="3" spans="1:8" s="5" customFormat="1" ht="17.25" customHeight="1">
      <c r="A3" s="41" t="s">
        <v>7</v>
      </c>
      <c r="B3" s="41"/>
      <c r="C3" s="41"/>
      <c r="D3" s="41"/>
      <c r="E3" s="26"/>
      <c r="F3" s="26"/>
      <c r="G3" s="26"/>
      <c r="H3" s="27"/>
    </row>
    <row r="4" spans="1:4" s="1" customFormat="1" ht="30" customHeight="1">
      <c r="A4" s="21"/>
      <c r="B4" s="9"/>
      <c r="C4" s="28"/>
      <c r="D4" s="22" t="s">
        <v>46</v>
      </c>
    </row>
    <row r="5" spans="1:4" s="9" customFormat="1" ht="18.75" customHeight="1">
      <c r="A5" s="42" t="s">
        <v>6</v>
      </c>
      <c r="B5" s="42" t="s">
        <v>5</v>
      </c>
      <c r="C5" s="43" t="s">
        <v>47</v>
      </c>
      <c r="D5" s="43"/>
    </row>
    <row r="6" spans="1:4" s="9" customFormat="1" ht="30.75" customHeight="1">
      <c r="A6" s="42"/>
      <c r="B6" s="42"/>
      <c r="C6" s="29" t="s">
        <v>44</v>
      </c>
      <c r="D6" s="29" t="s">
        <v>45</v>
      </c>
    </row>
    <row r="7" spans="1:4" ht="12.75">
      <c r="A7" s="23" t="s">
        <v>0</v>
      </c>
      <c r="B7" s="23" t="s">
        <v>1</v>
      </c>
      <c r="C7" s="30">
        <v>1</v>
      </c>
      <c r="D7" s="23">
        <v>2</v>
      </c>
    </row>
    <row r="8" spans="1:7" s="9" customFormat="1" ht="18.75" customHeight="1">
      <c r="A8" s="31"/>
      <c r="B8" s="31" t="s">
        <v>24</v>
      </c>
      <c r="C8" s="32">
        <f>C9+C47</f>
        <v>11100000</v>
      </c>
      <c r="D8" s="32">
        <f>D9+D47</f>
        <v>9531435</v>
      </c>
      <c r="F8" s="33"/>
      <c r="G8" s="34"/>
    </row>
    <row r="9" spans="1:4" s="9" customFormat="1" ht="18.75" customHeight="1">
      <c r="A9" s="6" t="s">
        <v>2</v>
      </c>
      <c r="B9" s="35" t="s">
        <v>12</v>
      </c>
      <c r="C9" s="8">
        <f>C10+C19+C23+C29+C30+C31+C32+C35+C38+C39+C40+C42+C44+C45+C46</f>
        <v>9900000</v>
      </c>
      <c r="D9" s="8">
        <f>D10+D19+D23+D29+D30+D31+D32+D35+D38+D39+D40+D42+D44+D45+D46</f>
        <v>9531435</v>
      </c>
    </row>
    <row r="10" spans="1:4" s="1" customFormat="1" ht="18.75" customHeight="1">
      <c r="A10" s="4">
        <v>1</v>
      </c>
      <c r="B10" s="17" t="s">
        <v>25</v>
      </c>
      <c r="C10" s="11">
        <f>C11+C15</f>
        <v>345000</v>
      </c>
      <c r="D10" s="11">
        <f>D11+D15</f>
        <v>345000</v>
      </c>
    </row>
    <row r="11" spans="1:4" s="1" customFormat="1" ht="18.75" customHeight="1">
      <c r="A11" s="4" t="s">
        <v>8</v>
      </c>
      <c r="B11" s="10" t="s">
        <v>26</v>
      </c>
      <c r="C11" s="11">
        <f>C12+C13+C14</f>
        <v>280000</v>
      </c>
      <c r="D11" s="11">
        <f>D12+D13+D14</f>
        <v>280000</v>
      </c>
    </row>
    <row r="12" spans="1:4" s="15" customFormat="1" ht="18.75" customHeight="1">
      <c r="A12" s="12"/>
      <c r="B12" s="13" t="s">
        <v>13</v>
      </c>
      <c r="C12" s="14">
        <v>230900</v>
      </c>
      <c r="D12" s="14">
        <f>C12</f>
        <v>230900</v>
      </c>
    </row>
    <row r="13" spans="1:4" s="15" customFormat="1" ht="18.75" customHeight="1">
      <c r="A13" s="12"/>
      <c r="B13" s="13" t="s">
        <v>14</v>
      </c>
      <c r="C13" s="14">
        <v>48000</v>
      </c>
      <c r="D13" s="14">
        <f>C13</f>
        <v>48000</v>
      </c>
    </row>
    <row r="14" spans="1:4" s="15" customFormat="1" ht="18.75" customHeight="1">
      <c r="A14" s="12"/>
      <c r="B14" s="13" t="s">
        <v>15</v>
      </c>
      <c r="C14" s="14">
        <v>1100</v>
      </c>
      <c r="D14" s="14">
        <f>C14</f>
        <v>1100</v>
      </c>
    </row>
    <row r="15" spans="1:4" s="1" customFormat="1" ht="18.75" customHeight="1">
      <c r="A15" s="4" t="s">
        <v>9</v>
      </c>
      <c r="B15" s="10" t="s">
        <v>27</v>
      </c>
      <c r="C15" s="11">
        <f>C16+C17+C18</f>
        <v>65000</v>
      </c>
      <c r="D15" s="11">
        <f>D16+D17+D18</f>
        <v>65000</v>
      </c>
    </row>
    <row r="16" spans="1:4" s="15" customFormat="1" ht="18.75" customHeight="1">
      <c r="A16" s="12"/>
      <c r="B16" s="13" t="s">
        <v>13</v>
      </c>
      <c r="C16" s="14">
        <v>24350</v>
      </c>
      <c r="D16" s="14">
        <f>C16</f>
        <v>24350</v>
      </c>
    </row>
    <row r="17" spans="1:4" s="15" customFormat="1" ht="18.75" customHeight="1">
      <c r="A17" s="12"/>
      <c r="B17" s="13" t="s">
        <v>14</v>
      </c>
      <c r="C17" s="14">
        <v>37000</v>
      </c>
      <c r="D17" s="14">
        <f>C17</f>
        <v>37000</v>
      </c>
    </row>
    <row r="18" spans="1:4" s="15" customFormat="1" ht="18.75" customHeight="1">
      <c r="A18" s="12"/>
      <c r="B18" s="13" t="s">
        <v>15</v>
      </c>
      <c r="C18" s="14">
        <v>3650</v>
      </c>
      <c r="D18" s="14">
        <f>C18</f>
        <v>3650</v>
      </c>
    </row>
    <row r="19" spans="1:4" s="1" customFormat="1" ht="18.75" customHeight="1">
      <c r="A19" s="4">
        <v>2</v>
      </c>
      <c r="B19" s="10" t="s">
        <v>28</v>
      </c>
      <c r="C19" s="11">
        <f>C20+C21+C22</f>
        <v>1473000</v>
      </c>
      <c r="D19" s="11">
        <f>D20+D21+D22</f>
        <v>1473000</v>
      </c>
    </row>
    <row r="20" spans="1:4" s="15" customFormat="1" ht="18.75" customHeight="1">
      <c r="A20" s="12"/>
      <c r="B20" s="13" t="s">
        <v>13</v>
      </c>
      <c r="C20" s="14">
        <v>290000</v>
      </c>
      <c r="D20" s="14">
        <f>C20</f>
        <v>290000</v>
      </c>
    </row>
    <row r="21" spans="1:4" s="15" customFormat="1" ht="18.75" customHeight="1">
      <c r="A21" s="12"/>
      <c r="B21" s="13" t="s">
        <v>14</v>
      </c>
      <c r="C21" s="14">
        <v>1171000</v>
      </c>
      <c r="D21" s="14">
        <f>C21</f>
        <v>1171000</v>
      </c>
    </row>
    <row r="22" spans="1:4" s="15" customFormat="1" ht="18.75" customHeight="1">
      <c r="A22" s="12"/>
      <c r="B22" s="13" t="s">
        <v>15</v>
      </c>
      <c r="C22" s="14">
        <v>12000</v>
      </c>
      <c r="D22" s="14">
        <f>C22</f>
        <v>12000</v>
      </c>
    </row>
    <row r="23" spans="1:4" s="1" customFormat="1" ht="18.75" customHeight="1">
      <c r="A23" s="4">
        <v>3</v>
      </c>
      <c r="B23" s="10" t="s">
        <v>29</v>
      </c>
      <c r="C23" s="11">
        <f>C25+C26+C27+C28</f>
        <v>2100000</v>
      </c>
      <c r="D23" s="11">
        <f>D25+D26+D27+D28-C24</f>
        <v>2099950</v>
      </c>
    </row>
    <row r="24" spans="1:4" s="15" customFormat="1" ht="30.75">
      <c r="A24" s="12"/>
      <c r="B24" s="16" t="s">
        <v>49</v>
      </c>
      <c r="C24" s="14">
        <v>50</v>
      </c>
      <c r="D24" s="14"/>
    </row>
    <row r="25" spans="1:4" s="15" customFormat="1" ht="18.75" customHeight="1">
      <c r="A25" s="12"/>
      <c r="B25" s="13" t="s">
        <v>13</v>
      </c>
      <c r="C25" s="14">
        <v>1589800</v>
      </c>
      <c r="D25" s="14">
        <f aca="true" t="shared" si="0" ref="D25:D31">C25</f>
        <v>1589800</v>
      </c>
    </row>
    <row r="26" spans="1:4" s="15" customFormat="1" ht="18.75" customHeight="1">
      <c r="A26" s="12"/>
      <c r="B26" s="13" t="s">
        <v>14</v>
      </c>
      <c r="C26" s="14">
        <v>460000</v>
      </c>
      <c r="D26" s="14">
        <f t="shared" si="0"/>
        <v>460000</v>
      </c>
    </row>
    <row r="27" spans="1:4" s="15" customFormat="1" ht="18.75" customHeight="1">
      <c r="A27" s="12"/>
      <c r="B27" s="13" t="s">
        <v>50</v>
      </c>
      <c r="C27" s="14">
        <v>4200</v>
      </c>
      <c r="D27" s="14">
        <f t="shared" si="0"/>
        <v>4200</v>
      </c>
    </row>
    <row r="28" spans="1:4" s="15" customFormat="1" ht="18.75" customHeight="1">
      <c r="A28" s="12"/>
      <c r="B28" s="13" t="s">
        <v>15</v>
      </c>
      <c r="C28" s="14">
        <v>46000</v>
      </c>
      <c r="D28" s="14">
        <f t="shared" si="0"/>
        <v>46000</v>
      </c>
    </row>
    <row r="29" spans="1:4" s="1" customFormat="1" ht="18.75" customHeight="1">
      <c r="A29" s="4">
        <v>4</v>
      </c>
      <c r="B29" s="10" t="s">
        <v>4</v>
      </c>
      <c r="C29" s="11">
        <v>455000</v>
      </c>
      <c r="D29" s="11">
        <f t="shared" si="0"/>
        <v>455000</v>
      </c>
    </row>
    <row r="30" spans="1:4" s="1" customFormat="1" ht="18.75" customHeight="1">
      <c r="A30" s="4">
        <v>5</v>
      </c>
      <c r="B30" s="10" t="s">
        <v>16</v>
      </c>
      <c r="C30" s="11">
        <v>20000</v>
      </c>
      <c r="D30" s="11">
        <f t="shared" si="0"/>
        <v>20000</v>
      </c>
    </row>
    <row r="31" spans="1:4" s="1" customFormat="1" ht="18.75" customHeight="1">
      <c r="A31" s="4">
        <v>6</v>
      </c>
      <c r="B31" s="10" t="s">
        <v>17</v>
      </c>
      <c r="C31" s="11">
        <v>1230000</v>
      </c>
      <c r="D31" s="11">
        <f t="shared" si="0"/>
        <v>1230000</v>
      </c>
    </row>
    <row r="32" spans="1:4" s="1" customFormat="1" ht="18.75" customHeight="1">
      <c r="A32" s="4">
        <v>7</v>
      </c>
      <c r="B32" s="10" t="s">
        <v>18</v>
      </c>
      <c r="C32" s="11">
        <v>415000</v>
      </c>
      <c r="D32" s="11">
        <f>D34</f>
        <v>249000</v>
      </c>
    </row>
    <row r="33" spans="1:6" s="15" customFormat="1" ht="18.75" customHeight="1">
      <c r="A33" s="12"/>
      <c r="B33" s="13" t="s">
        <v>30</v>
      </c>
      <c r="C33" s="14">
        <f>C32*40%</f>
        <v>166000</v>
      </c>
      <c r="D33" s="14"/>
      <c r="E33" s="36"/>
      <c r="F33" s="36"/>
    </row>
    <row r="34" spans="1:6" s="15" customFormat="1" ht="18.75" customHeight="1">
      <c r="A34" s="12"/>
      <c r="B34" s="13" t="s">
        <v>31</v>
      </c>
      <c r="C34" s="14">
        <f>C32-C33</f>
        <v>249000</v>
      </c>
      <c r="D34" s="14">
        <f>C34</f>
        <v>249000</v>
      </c>
      <c r="E34" s="36"/>
      <c r="F34" s="37"/>
    </row>
    <row r="35" spans="1:4" s="1" customFormat="1" ht="18.75" customHeight="1">
      <c r="A35" s="4">
        <v>8</v>
      </c>
      <c r="B35" s="10" t="s">
        <v>32</v>
      </c>
      <c r="C35" s="11">
        <v>451000</v>
      </c>
      <c r="D35" s="11">
        <f>C37</f>
        <v>381000</v>
      </c>
    </row>
    <row r="36" spans="1:4" s="15" customFormat="1" ht="18.75" customHeight="1">
      <c r="A36" s="12"/>
      <c r="B36" s="13" t="s">
        <v>33</v>
      </c>
      <c r="C36" s="14">
        <v>70000</v>
      </c>
      <c r="D36" s="14"/>
    </row>
    <row r="37" spans="1:4" s="15" customFormat="1" ht="18.75" customHeight="1">
      <c r="A37" s="12"/>
      <c r="B37" s="13" t="s">
        <v>34</v>
      </c>
      <c r="C37" s="14">
        <f>C35-C36</f>
        <v>381000</v>
      </c>
      <c r="D37" s="14">
        <f>D35-D36</f>
        <v>381000</v>
      </c>
    </row>
    <row r="38" spans="1:4" s="1" customFormat="1" ht="18.75" customHeight="1">
      <c r="A38" s="4">
        <v>9</v>
      </c>
      <c r="B38" s="10" t="s">
        <v>35</v>
      </c>
      <c r="C38" s="11">
        <v>1050000</v>
      </c>
      <c r="D38" s="11">
        <f>C38</f>
        <v>1050000</v>
      </c>
    </row>
    <row r="39" spans="1:4" s="1" customFormat="1" ht="18.75" customHeight="1">
      <c r="A39" s="4">
        <v>10</v>
      </c>
      <c r="B39" s="10" t="s">
        <v>36</v>
      </c>
      <c r="C39" s="11">
        <v>200000</v>
      </c>
      <c r="D39" s="11">
        <f>C39</f>
        <v>200000</v>
      </c>
    </row>
    <row r="40" spans="1:4" s="1" customFormat="1" ht="18.75" customHeight="1">
      <c r="A40" s="4">
        <v>11</v>
      </c>
      <c r="B40" s="10" t="s">
        <v>21</v>
      </c>
      <c r="C40" s="11">
        <v>235000</v>
      </c>
      <c r="D40" s="11">
        <f>C40-C41</f>
        <v>107000</v>
      </c>
    </row>
    <row r="41" spans="1:4" s="15" customFormat="1" ht="18.75" customHeight="1">
      <c r="A41" s="12"/>
      <c r="B41" s="13" t="s">
        <v>37</v>
      </c>
      <c r="C41" s="14">
        <v>128000</v>
      </c>
      <c r="D41" s="38"/>
    </row>
    <row r="42" spans="1:4" s="1" customFormat="1" ht="18.75" customHeight="1">
      <c r="A42" s="4">
        <v>12</v>
      </c>
      <c r="B42" s="10" t="s">
        <v>38</v>
      </c>
      <c r="C42" s="11">
        <v>22000</v>
      </c>
      <c r="D42" s="11">
        <f>C42-C43+D43</f>
        <v>17485</v>
      </c>
    </row>
    <row r="43" spans="1:5" s="15" customFormat="1" ht="18.75" customHeight="1">
      <c r="A43" s="12"/>
      <c r="B43" s="13" t="s">
        <v>39</v>
      </c>
      <c r="C43" s="14">
        <v>6450</v>
      </c>
      <c r="D43" s="14">
        <f>C43*30%</f>
        <v>1935</v>
      </c>
      <c r="E43" s="18"/>
    </row>
    <row r="44" spans="1:4" s="1" customFormat="1" ht="18.75" customHeight="1">
      <c r="A44" s="4">
        <v>13</v>
      </c>
      <c r="B44" s="10" t="s">
        <v>40</v>
      </c>
      <c r="C44" s="11">
        <v>2000</v>
      </c>
      <c r="D44" s="11">
        <f>C44</f>
        <v>2000</v>
      </c>
    </row>
    <row r="45" spans="1:4" s="1" customFormat="1" ht="18.75" customHeight="1">
      <c r="A45" s="4">
        <v>14</v>
      </c>
      <c r="B45" s="10" t="s">
        <v>41</v>
      </c>
      <c r="C45" s="11">
        <v>2000</v>
      </c>
      <c r="D45" s="11">
        <f>C45</f>
        <v>2000</v>
      </c>
    </row>
    <row r="46" spans="1:4" s="1" customFormat="1" ht="18.75" customHeight="1">
      <c r="A46" s="4">
        <v>15</v>
      </c>
      <c r="B46" s="10" t="s">
        <v>19</v>
      </c>
      <c r="C46" s="11">
        <v>1900000</v>
      </c>
      <c r="D46" s="11">
        <f>C46</f>
        <v>1900000</v>
      </c>
    </row>
    <row r="47" spans="1:4" s="9" customFormat="1" ht="18.75" customHeight="1">
      <c r="A47" s="6" t="s">
        <v>3</v>
      </c>
      <c r="B47" s="7" t="s">
        <v>20</v>
      </c>
      <c r="C47" s="8">
        <f>SUM(C48:C53)</f>
        <v>1200000</v>
      </c>
      <c r="D47" s="8"/>
    </row>
    <row r="48" spans="1:4" s="1" customFormat="1" ht="18.75" customHeight="1">
      <c r="A48" s="4">
        <v>1</v>
      </c>
      <c r="B48" s="10" t="s">
        <v>42</v>
      </c>
      <c r="C48" s="11">
        <v>1060000</v>
      </c>
      <c r="D48" s="11"/>
    </row>
    <row r="49" spans="1:4" s="1" customFormat="1" ht="18.75" customHeight="1">
      <c r="A49" s="4">
        <v>2</v>
      </c>
      <c r="B49" s="10" t="s">
        <v>22</v>
      </c>
      <c r="C49" s="11">
        <f>2000+1000</f>
        <v>3000</v>
      </c>
      <c r="D49" s="11"/>
    </row>
    <row r="50" spans="1:4" s="1" customFormat="1" ht="18.75" customHeight="1">
      <c r="A50" s="4">
        <v>3</v>
      </c>
      <c r="B50" s="10" t="s">
        <v>23</v>
      </c>
      <c r="C50" s="11">
        <v>120000</v>
      </c>
      <c r="D50" s="11"/>
    </row>
    <row r="51" spans="1:4" s="1" customFormat="1" ht="18.75" customHeight="1">
      <c r="A51" s="4">
        <v>4</v>
      </c>
      <c r="B51" s="10" t="s">
        <v>51</v>
      </c>
      <c r="C51" s="11">
        <v>50</v>
      </c>
      <c r="D51" s="11"/>
    </row>
    <row r="52" spans="1:4" s="1" customFormat="1" ht="18.75" customHeight="1">
      <c r="A52" s="4">
        <v>5</v>
      </c>
      <c r="B52" s="10" t="s">
        <v>43</v>
      </c>
      <c r="C52" s="11">
        <v>8900</v>
      </c>
      <c r="D52" s="11"/>
    </row>
    <row r="53" spans="1:4" s="1" customFormat="1" ht="18.75" customHeight="1">
      <c r="A53" s="4">
        <v>6</v>
      </c>
      <c r="B53" s="10" t="s">
        <v>52</v>
      </c>
      <c r="C53" s="11">
        <v>8050</v>
      </c>
      <c r="D53" s="11"/>
    </row>
    <row r="54" spans="1:4" s="1" customFormat="1" ht="15">
      <c r="A54" s="39"/>
      <c r="B54" s="19"/>
      <c r="C54" s="20"/>
      <c r="D54" s="20"/>
    </row>
  </sheetData>
  <sheetProtection/>
  <mergeCells count="6">
    <mergeCell ref="A2:D2"/>
    <mergeCell ref="A3:D3"/>
    <mergeCell ref="A5:A6"/>
    <mergeCell ref="B5:B6"/>
    <mergeCell ref="C5:D5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2023-12-26T01:55:58Z</cp:lastPrinted>
  <dcterms:created xsi:type="dcterms:W3CDTF">2002-06-06T06:34:24Z</dcterms:created>
  <dcterms:modified xsi:type="dcterms:W3CDTF">2023-12-26T02:17:52Z</dcterms:modified>
  <cp:category/>
  <cp:version/>
  <cp:contentType/>
  <cp:contentStatus/>
</cp:coreProperties>
</file>