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2" windowHeight="6756" tabRatio="625" activeTab="0"/>
  </bookViews>
  <sheets>
    <sheet name="51" sheetId="1" r:id="rId1"/>
  </sheets>
  <externalReferences>
    <externalReference r:id="rId4"/>
    <externalReference r:id="rId5"/>
  </externalReferences>
  <definedNames>
    <definedName name="_xlfn.IFERROR" hidden="1">#NAME?</definedName>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_xlnm.Print_Titles" localSheetId="0">'51'!$5:$7</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<sst xmlns="http://schemas.openxmlformats.org/spreadsheetml/2006/main" count="354" uniqueCount="243">
  <si>
    <t>A</t>
  </si>
  <si>
    <t>B</t>
  </si>
  <si>
    <t>Chi thường xuyên</t>
  </si>
  <si>
    <t>Chi đầu tư phát triển</t>
  </si>
  <si>
    <t>I</t>
  </si>
  <si>
    <t>II</t>
  </si>
  <si>
    <t>III</t>
  </si>
  <si>
    <t>IV</t>
  </si>
  <si>
    <t>V</t>
  </si>
  <si>
    <t>VI</t>
  </si>
  <si>
    <t>Chi tạo nguồn, điều chỉnh tiền lương</t>
  </si>
  <si>
    <t>Chi bổ sung quỹ dự trữ tài chính</t>
  </si>
  <si>
    <t>a</t>
  </si>
  <si>
    <t>b</t>
  </si>
  <si>
    <t>Vốn ngoài nước</t>
  </si>
  <si>
    <t>Tổng số</t>
  </si>
  <si>
    <t>5=6+7</t>
  </si>
  <si>
    <t>(Dự toán đã được Hội đồng nhân dân quyết định)</t>
  </si>
  <si>
    <t>Biểu số 51/CK-NSNN</t>
  </si>
  <si>
    <t>VII</t>
  </si>
  <si>
    <t>12=13+14</t>
  </si>
  <si>
    <t>UBND TỈNH TÂY NINH</t>
  </si>
  <si>
    <t>Thành phố Tây Ninh</t>
  </si>
  <si>
    <t>Huyện Châu Thành</t>
  </si>
  <si>
    <t>Huyện Dương Minh Châu</t>
  </si>
  <si>
    <t>Huyện Gò Dầu</t>
  </si>
  <si>
    <t>Huyện Bến Cầu</t>
  </si>
  <si>
    <t>Huyện Tân Biên</t>
  </si>
  <si>
    <t>Huyện Tân Châu</t>
  </si>
  <si>
    <t>c</t>
  </si>
  <si>
    <t>Kinh phí thực hiện nhiệm vụ đảm bảo trật tự an toàn giao thông</t>
  </si>
  <si>
    <t>Văn phòng Tỉnh ủy</t>
  </si>
  <si>
    <t>Sở Văn hóa Thể thao và Du lịch</t>
  </si>
  <si>
    <t>Sở Thông tin và Truyền thông</t>
  </si>
  <si>
    <t>Sở Tài nguyên và Môi trường</t>
  </si>
  <si>
    <t>Các cơ quan, đơn vị tỉnh</t>
  </si>
  <si>
    <t xml:space="preserve">Sở Ngoại vụ </t>
  </si>
  <si>
    <t xml:space="preserve">Sở Thông tin và Truyền thông </t>
  </si>
  <si>
    <t xml:space="preserve">Sở Tài chính  </t>
  </si>
  <si>
    <t>Sở Nông nghiệp &amp; Phát triển nông thôn</t>
  </si>
  <si>
    <t>Sở Kế hoạch &amp; Đầu tư</t>
  </si>
  <si>
    <t xml:space="preserve">Thanh tra tỉnh </t>
  </si>
  <si>
    <t xml:space="preserve">Sở Nội vụ </t>
  </si>
  <si>
    <t xml:space="preserve">Sở Lao động Thương binh &amp; Xã hội </t>
  </si>
  <si>
    <t>BQL Vườn quốc gia Lò Gò Xa Mát</t>
  </si>
  <si>
    <t>BQL các Khu DTLS CMMN</t>
  </si>
  <si>
    <t>BQL khu Du lịch Quốc gia Núi Bà Đen</t>
  </si>
  <si>
    <t>Đài Phát thanh Truyền hình</t>
  </si>
  <si>
    <t>Trường Cao đẳng nghề</t>
  </si>
  <si>
    <t>Trường Chính trị</t>
  </si>
  <si>
    <t>Công an tỉnh Tây Ninh</t>
  </si>
  <si>
    <t>BCH Quân sự tỉnh Tây Ninh</t>
  </si>
  <si>
    <t>BCH Bộ đội Biên phòng tỉnh Tây Ninh</t>
  </si>
  <si>
    <t xml:space="preserve"> Hội Nhà báo </t>
  </si>
  <si>
    <t xml:space="preserve"> Hội Luật gia </t>
  </si>
  <si>
    <t xml:space="preserve"> Hội Cựu Thanh niên Xung phong </t>
  </si>
  <si>
    <t xml:space="preserve"> Ban ĐD Hội người cao tuổi </t>
  </si>
  <si>
    <t xml:space="preserve"> Liên Hiệp các hội KHKT tỉnh </t>
  </si>
  <si>
    <t xml:space="preserve"> Hội nạn nhân chất độc da cam </t>
  </si>
  <si>
    <t xml:space="preserve"> Hội Người Mù </t>
  </si>
  <si>
    <t xml:space="preserve"> Hội Văn học Nghệ thuật </t>
  </si>
  <si>
    <t xml:space="preserve"> Liên minh Hợp tác xã </t>
  </si>
  <si>
    <t xml:space="preserve"> Hội Chữ thập đỏ </t>
  </si>
  <si>
    <t xml:space="preserve"> Tỉnh hội Đông y</t>
  </si>
  <si>
    <t>Liên hiệp các tổ chức Hữu nghị</t>
  </si>
  <si>
    <t>Chi khác ngân sách</t>
  </si>
  <si>
    <t>Nguồn chưa phân bổ</t>
  </si>
  <si>
    <t>Chi bổ sung Quỹ Dự trữ tài chính</t>
  </si>
  <si>
    <t>Dự phòng ngân sách tỉnh</t>
  </si>
  <si>
    <t>Thanh toán khối lượng đã và đang thực hiện</t>
  </si>
  <si>
    <t>VIII</t>
  </si>
  <si>
    <t>IX</t>
  </si>
  <si>
    <t xml:space="preserve">Sở Y tế </t>
  </si>
  <si>
    <t>Sở Giáo dục -Đào tạo</t>
  </si>
  <si>
    <t xml:space="preserve">Sở Khoa học Công nghệ </t>
  </si>
  <si>
    <t>Sở Công Thương</t>
  </si>
  <si>
    <t xml:space="preserve">Sở Giao thông Vận tải </t>
  </si>
  <si>
    <t xml:space="preserve">Sở Xây dựng </t>
  </si>
  <si>
    <t xml:space="preserve">Sở Tư pháp </t>
  </si>
  <si>
    <t>BQL Khu kinh tế Tây Ninh</t>
  </si>
  <si>
    <t>Hội Cựu chiến binh</t>
  </si>
  <si>
    <t>Hội Phụ nữ tỉnh</t>
  </si>
  <si>
    <t>Hội Nông dân tỉnh</t>
  </si>
  <si>
    <t>Mặt trận Tổ quốc Tỉnh</t>
  </si>
  <si>
    <t>Đoàn thanh niên Cộng sản HCM</t>
  </si>
  <si>
    <t>Chi chuyển nguồn sang ngân sách năm sau</t>
  </si>
  <si>
    <t>TỔNG CỘNG</t>
  </si>
  <si>
    <t>Hỗ trợ các tổ chức XH và XH nghề nghiệp</t>
  </si>
  <si>
    <t>CHI CÂN ĐỐI NGÂN SÁCH ĐỊA PHƯƠNG</t>
  </si>
  <si>
    <t>BQLDA ĐTXD ngành Nông nghiệp &amp; PTNT</t>
  </si>
  <si>
    <t>Ban QLDA ĐT và XD ngành Giao thông</t>
  </si>
  <si>
    <t>BQLDA Đầu tư Xây dựng tỉnh TN</t>
  </si>
  <si>
    <t>Câu lạc bộ hưu trí - 424 - 1121219</t>
  </si>
  <si>
    <t>Hội Người tù kháng chiến - 424 - 1121220</t>
  </si>
  <si>
    <t>Chuẩn bị đầu tư</t>
  </si>
  <si>
    <t>CHI CHƯƠNG TRÌNH MỤC TIÊU NHIỆM VỤ</t>
  </si>
  <si>
    <t>B.1</t>
  </si>
  <si>
    <t>B.2</t>
  </si>
  <si>
    <t>Hội Cựu Giáo chức - 422</t>
  </si>
  <si>
    <t>Hội Bảo trợ NKT và bảo vệ quyền trẻ em - 1121221</t>
  </si>
  <si>
    <t xml:space="preserve">Hội Khuyến Học </t>
  </si>
  <si>
    <t>Trang bị xe ô tô</t>
  </si>
  <si>
    <t>Kinh phí thực hiện nhiệm vụ phát sinh đột xuất</t>
  </si>
  <si>
    <t>CTMTQG Xây dựng nông thôn mới</t>
  </si>
  <si>
    <t>II.1</t>
  </si>
  <si>
    <t>II.2</t>
  </si>
  <si>
    <t>d</t>
  </si>
  <si>
    <t>e</t>
  </si>
  <si>
    <t>f</t>
  </si>
  <si>
    <t>g</t>
  </si>
  <si>
    <t>Đơn vị: triệu đồng</t>
  </si>
  <si>
    <t>Tên cơ quan, đơn vị</t>
  </si>
  <si>
    <t>Chi dự phòng ngân sách</t>
  </si>
  <si>
    <t>Chi ủy thác qua ngân hàng chính sách xã hội</t>
  </si>
  <si>
    <t>BQL Dự án SKKV ngăn chặn và loại trừ sốt rét kháng thuốc ARTEMISININ</t>
  </si>
  <si>
    <t>BQLDA ĐTXD huyện Dương Minh Châu</t>
  </si>
  <si>
    <t>CTMT Phát triển kinh tế xã hội các vùng</t>
  </si>
  <si>
    <t>UBND thành phố Tây Ninh</t>
  </si>
  <si>
    <t>Công an tỉnh</t>
  </si>
  <si>
    <t>BQLDA ĐTXD Thị xã Hòa Thành</t>
  </si>
  <si>
    <t>BQLDA ĐTXD Thị xã Trảng Bàng</t>
  </si>
  <si>
    <t>Sở Giao thông vận tải</t>
  </si>
  <si>
    <t>Tỉnh đoàn Tây Ninh</t>
  </si>
  <si>
    <t>Thị xã Hòa Thành</t>
  </si>
  <si>
    <t>Thị xã Trảng Bàng</t>
  </si>
  <si>
    <t xml:space="preserve"> Sở Ngoại vụ</t>
  </si>
  <si>
    <t>*</t>
  </si>
  <si>
    <t>S
T
T</t>
  </si>
  <si>
    <r>
      <t xml:space="preserve">Chi đầu tư phát triển
</t>
    </r>
    <r>
      <rPr>
        <sz val="11"/>
        <rFont val="Times New Roman"/>
        <family val="1"/>
      </rPr>
      <t>(không kể Chương trình MTQG) (1)</t>
    </r>
  </si>
  <si>
    <r>
      <t xml:space="preserve">Chi thường xuyên </t>
    </r>
    <r>
      <rPr>
        <sz val="11"/>
        <rFont val="Times New Roman"/>
        <family val="1"/>
      </rPr>
      <t>(không kể Chương trình MTQG)</t>
    </r>
  </si>
  <si>
    <t>Chi trả nợ lãi do  địa phương vay</t>
  </si>
  <si>
    <t>Chi chương trình MTQG (2)</t>
  </si>
  <si>
    <t xml:space="preserve">Văn phòng Đoàn ĐBQH, HĐND tỉnh </t>
  </si>
  <si>
    <t xml:space="preserve">Văn phòng UBND tỉnh </t>
  </si>
  <si>
    <t xml:space="preserve">Hỗ trợ cho các dự án đầu tư vào nông nghiệp, nông thôn theo Nghị định 57/2018/NĐCP ngày 17/4/2018 </t>
  </si>
  <si>
    <t>Hỗ trợ, phát triển kinh tế tập thể, hợp tác xã giai đoạn 2021-2025 theo Quyết định số 1804/QĐ-TTg ngày 13/11/2020</t>
  </si>
  <si>
    <t>Hỗ trợ doanh nghiệp vừa và nhỏ</t>
  </si>
  <si>
    <t>Kinh phí thực hiện quy hoạch</t>
  </si>
  <si>
    <t>Ban quản lý Khu kinh tế tỉnh</t>
  </si>
  <si>
    <t>Đài Phát thanh truyền hình</t>
  </si>
  <si>
    <t>Tổng
 số</t>
  </si>
  <si>
    <t>1=2+5+8+9+10+11+12+15</t>
  </si>
  <si>
    <t>2=3+4</t>
  </si>
  <si>
    <t>Chi cục kiểm lâm tỉnh Tây Ninh</t>
  </si>
  <si>
    <t>BQL Khu Rừng phòng Hộ Dầu Tiếng</t>
  </si>
  <si>
    <t xml:space="preserve"> Các Chương trình, Dự án của lĩnh vực Nông nghiệp</t>
  </si>
  <si>
    <t>Chi khoán bảo vệ rừng, nhiệm vụ đặc thù phòng chống cháy rừng và mua sắm trang thiết bị PCCR (Các đơn vị khác và nhiệm vụ đột xuất)</t>
  </si>
  <si>
    <t>Kinh phí hỗ trợ tiền sử dụng sản phẩm, dịch vụ công ích thủy lợi</t>
  </si>
  <si>
    <t>Các đơn vị tuyên truyền ATGT (Tuyên truyền ATGT khác)</t>
  </si>
  <si>
    <t xml:space="preserve"> Kinh phí Bảo trì đường bộ</t>
  </si>
  <si>
    <t>Kinh phí xúc tiến thương mại (Chương trình xúc tiến các đơn vị )</t>
  </si>
  <si>
    <t>Các nhiệm vụ môi trường theo Kế hoạch  của UBND tỉnh</t>
  </si>
  <si>
    <t>Nhiệm vụ đột xuất khác</t>
  </si>
  <si>
    <t>Quỹ bảo hiểm y tế (NS tỉnh)</t>
  </si>
  <si>
    <t>Kinh phí tuyên truyền của các đơn vị</t>
  </si>
  <si>
    <t>Cứu tế thường xuyên đột xuất (Tiền thăm hỏi tết NS tỉnh)</t>
  </si>
  <si>
    <t>Kinh phí dạy nghề lao động nông thôn (BSMT huyện)</t>
  </si>
  <si>
    <t>Chính sách hỗ trợ đối tượng thuộc hộ gia đình không có khả năng thoát nghèo</t>
  </si>
  <si>
    <t>Chi hỗ trợ có mục tiêu huyện
(Hỗ trợ đầu tư khác)</t>
  </si>
  <si>
    <t>CHI CHƯƠNG TRÌNH MTQG</t>
  </si>
  <si>
    <t>CTMTQG Giảm nghèo bền vững</t>
  </si>
  <si>
    <t>**</t>
  </si>
  <si>
    <t>***</t>
  </si>
  <si>
    <t>CTMTQG Phát triển KT-XH vùng đồng bào DTTS và miền núi</t>
  </si>
  <si>
    <t>CÁC ĐƠN VỊ</t>
  </si>
  <si>
    <t>Sở Tư pháp</t>
  </si>
  <si>
    <t>CTMTQG Phát triển KTXH vùng đồng bào DTTS và miền núi</t>
  </si>
  <si>
    <t>Liên minh Hợp tác xã tỉnh</t>
  </si>
  <si>
    <t>Văn phòng Tỉnh Ủy</t>
  </si>
  <si>
    <t>Ủy ban Mặt trận Tổ quốc tỉnh Tây Ninh</t>
  </si>
  <si>
    <t>Hội Liên hiệp Phụ nữ tỉnh</t>
  </si>
  <si>
    <t>Liên hiệp các Hội KHKT tỉnh</t>
  </si>
  <si>
    <t>Hội Văn học nghệ thuật tỉnh</t>
  </si>
  <si>
    <t>Cục Thống kê</t>
  </si>
  <si>
    <t>NGÂN SÁCH TỈNH</t>
  </si>
  <si>
    <t>TỈNH QUẢN LÝ</t>
  </si>
  <si>
    <t>CHI CTMT, NHIỆM VỤ</t>
  </si>
  <si>
    <t>CHI CTMT</t>
  </si>
  <si>
    <t>CTMT Phát triển lâm nghiệp bền vững</t>
  </si>
  <si>
    <t>Sở Nông nghiệp và Phát triển nông thôn</t>
  </si>
  <si>
    <t>CHI THỰC HIỆN MỘT SỐ NHIỆM VỤ</t>
  </si>
  <si>
    <t>Chi tiết theo từng nhiệm vụ</t>
  </si>
  <si>
    <t>KP thực hiện công tác quản lý, bảo trì đường bộ địa phương</t>
  </si>
  <si>
    <t>Kinh phí phân giới cắm mốc Việt Nam - Campuchia</t>
  </si>
  <si>
    <t>Chi đầu tư Nông nghiệp, lâm nghiệp, thủy lợi và thủy sản</t>
  </si>
  <si>
    <t>Chi tiết theo từng đơn vị, lĩnh vực</t>
  </si>
  <si>
    <t>CÁC ĐƠN VỊ TỈNH</t>
  </si>
  <si>
    <t>KP Phân giới cắm mốc</t>
  </si>
  <si>
    <t>Tuyên truyền ATGT</t>
  </si>
  <si>
    <t>Kinh phí thực hiện công tác quản lý, bảo trì đường bộ địa phương</t>
  </si>
  <si>
    <t>Đảm bảo trật tự ATGT (Thanh tra GTVT)</t>
  </si>
  <si>
    <t xml:space="preserve"> Sở Văn hóa thể thao du lịch </t>
  </si>
  <si>
    <t>Mặt trận Tổ quốc Việt Nam tỉnh</t>
  </si>
  <si>
    <t>Ban An toàn Giao thông tỉnh</t>
  </si>
  <si>
    <t>Ban QLDA ĐT và XD ngành Nông nghiệp và PTNT</t>
  </si>
  <si>
    <t>DỰ TOÁN CHI NGÂN SÁCH CẤP TỈNH CHO TỪNG CƠ QUAN, TỔ CHỨC THEO LĨNH VỰC NĂM 2024</t>
  </si>
  <si>
    <t>Vốn
trong
nước</t>
  </si>
  <si>
    <t xml:space="preserve">Trong đó: </t>
  </si>
  <si>
    <t>Chi hỗ trợ Công ty TNHH MTV Khai thác thủy lợi Tây Ninh trích lập Quỹ khen thưởng phúc lợi theo Thông tư 73/2018/TT-BTC</t>
  </si>
  <si>
    <t>Cục Thống kê tỉnh TN (kinh phí in Niên giám thống kê năm, tờ gấp số liệu KTXH 6 tháng và cả năm; mở rộng mẫu điều tra một số chỉ tiêu KTXH phục vụ yêu cầu địa phương)</t>
  </si>
  <si>
    <t>Cục Thi hành án dân sự tỉnh TN (Kinh phí hoạt động BCĐ Thi hành án dân sự)</t>
  </si>
  <si>
    <t>Chi cục Quản lý thị trường (kinh phí hoạt động BCĐ)</t>
  </si>
  <si>
    <t>Kinh phí hỗ trợ một số đơn vị thực hiện nhiệm vụ khóa sổ, tổng quyết toán niên độ ngân sách 2023</t>
  </si>
  <si>
    <t>IV.1</t>
  </si>
  <si>
    <t>Thường xuyên</t>
  </si>
  <si>
    <t>Kinh phí QLHC</t>
  </si>
  <si>
    <t>Nhiệm vụ đột xuất</t>
  </si>
  <si>
    <t>Kinh phí đối nội - đối ngoại</t>
  </si>
  <si>
    <t>Sự nghiệp kinh tế</t>
  </si>
  <si>
    <t>Sự nghiệp nông nghiệp</t>
  </si>
  <si>
    <t>Sự nghiệp lâm nghiệp</t>
  </si>
  <si>
    <t>Sự nghiệp thủy lợi</t>
  </si>
  <si>
    <t>Hỗ trợ kinh phí phòng chống lụt bão (Công ty TNHH MTV Khai thác thủy lợi Miền Nam)</t>
  </si>
  <si>
    <t>Chính sách hỗ trợ về giá nước sạch và sinh hoạt nông thôn</t>
  </si>
  <si>
    <t>Sự nghiệp Giao thông</t>
  </si>
  <si>
    <t>Sự nghiệp Kinh tế khác</t>
  </si>
  <si>
    <t>Sự nghiệp Môi trường</t>
  </si>
  <si>
    <t>Sự nghiệp Giáo dục, Đào tạo và dạy nghề</t>
  </si>
  <si>
    <t>Sự nghiệp Giáo dục</t>
  </si>
  <si>
    <t>KP sửa chữa trường lớp khối tỉnh</t>
  </si>
  <si>
    <t>Sự nghiệp Đào tạo và dạy nghề</t>
  </si>
  <si>
    <t>Kinh phí thực hiện nhiệm vụ Đào tạo khác</t>
  </si>
  <si>
    <t>Sự nghiệp y tế</t>
  </si>
  <si>
    <t>NS tỉnh dự kiến chi hỗ trợ các cơ sở khám chữa bệnh thu không đảm bảo chi họat động và dự kiến tăng số người làm việc trong đơn vị sự nghiệp và nhiệm vụ khác.</t>
  </si>
  <si>
    <t>Sự nghiệp Văn hóa - thông tin</t>
  </si>
  <si>
    <t>Kinh phí tôn tạo sửa chữa các công trình Văn hóa, di tích lịch sử và các nhiệm vụ khác về Văn hóa</t>
  </si>
  <si>
    <t>Kinh phí đối ứng thực hiện CTMTQG Phát triển KT-XH vùng đồng bào DTTS và miền núi</t>
  </si>
  <si>
    <t>Sự nghiệp Phát thanh truyền hình</t>
  </si>
  <si>
    <t>Sự nghiệp Khoa học và công nghệ</t>
  </si>
  <si>
    <t>Chi sự nghiệp KHCN cấp cơ sở (Sở, ngành tỉnh): Chi đề tài cấp cơ sở các đơn vị và nhiệm vụ phát sinh khác</t>
  </si>
  <si>
    <t>Sự nghiệp Đảm bảo xã hội</t>
  </si>
  <si>
    <t>Đối tượng và nhiệm vụ dự kiến phát sinh trong năm; Nhiệm vụ phát sinh đột xuất (NS tỉnh)</t>
  </si>
  <si>
    <t>IV.2</t>
  </si>
  <si>
    <t>Đầu tư</t>
  </si>
  <si>
    <t>Chi trả nợ gốc các khoản do chính quyền địa phương vay</t>
  </si>
  <si>
    <t>Chi trả nợ lãi các khoản do chính quyền địa phương vay</t>
  </si>
  <si>
    <t>Bộ Chỉ huy bộ đội biên phòng</t>
  </si>
  <si>
    <t>Chương trình phục hồi kinh tế - xã hội</t>
  </si>
  <si>
    <t>Ban QLDA ĐT và XD tỉnh Tây Ninh</t>
  </si>
  <si>
    <t>Khu công nghiệp và khu kinh tế</t>
  </si>
  <si>
    <t>Hội Cựu chiến binh tỉnh</t>
  </si>
  <si>
    <t>Chi nhiệm vụ đảm bảo trật tự an toàn giao thông</t>
  </si>
  <si>
    <t>Liên đoàn Lao động tỉnh</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</si>
</sst>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numFmt numFmtId="181" formatCode="###,###.0"/>
    <numFmt numFmtId="182" formatCode="#,##0.0"/>
    <numFmt numFmtId="183" formatCode="###,###,###"/>
    <numFmt numFmtId="184" formatCode="#,##0;[Red]\-#,##0;&quot;&quot;;_-@"/>
    <numFmt numFmtId="185" formatCode="#,##0;[Red]\-#,##0;&quot;&quot;;@"/>
    <numFmt numFmtId="186" formatCode="0.0%"/>
    <numFmt numFmtId="187" formatCode="#,###;[Red]\-#,###"/>
    <numFmt numFmtId="188" formatCode="_(* #,##0_);_(* \(#,##0\);_(* &quot;-&quot;??_);_(@_)"/>
    <numFmt numFmtId="189" formatCode="#,###.0;[Red]\-#,###.0"/>
    <numFmt numFmtId="190" formatCode="#,##0;[Red]\-#,##0;&quot;&quot;"/>
    <numFmt numFmtId="191" formatCode="#,##0;[Red]\-#,##0;&quot; &quot;"/>
    <numFmt numFmtId="192" formatCode="[$-42A]dd\ mmmm\ yyyy"/>
    <numFmt numFmtId="193" formatCode="#,###;\-#,###;&quot;&quot;;_(@_)"/>
    <numFmt numFmtId="194" formatCode="&quot;Yes&quot;;&quot;Yes&quot;;&quot;No&quot;"/>
    <numFmt numFmtId="195" formatCode="&quot;True&quot;;&quot;True&quot;;&quot;False&quot;"/>
    <numFmt numFmtId="196" formatCode="&quot;On&quot;;&quot;On&quot;;&quot;Off&quot;"/>
    <numFmt numFmtId="197" formatCode="[$€-2]\ #,##0.00_);[Red]\([$€-2]\ #,##0.00\)"/>
    <numFmt numFmtId="198" formatCode="#,##0;[Red]#,##0"/>
    <numFmt numFmtId="199" formatCode="_-* #,##0.00_-;\-* #,##0.00_-;_-* &quot;-&quot;??_-;_-@_-"/>
    <numFmt numFmtId="200" formatCode="#,##0;\-#,##0;\-"/>
    <numFmt numFmtId="201" formatCode="#,#00.0%"/>
    <numFmt numFmtId="202" formatCode="_-* #,##0\ _€_-;\-* #,##0\ _€_-;_-* &quot;-&quot;??\ _€_-;_-@_-"/>
    <numFmt numFmtId="203" formatCode="_-* #,##0_-;\-* #,##0_-;_-* &quot;-&quot;??_-;_-@_-"/>
  </numFmts>
  <fonts count="64">
    <font>
      <sz val="12"/>
      <name val=".VnArial Narrow"/>
      <family val="0"/>
    </font>
    <font>
      <u val="single"/>
      <sz val="12"/>
      <color indexed="36"/>
      <name val=".VnArial Narrow"/>
      <family val="2"/>
    </font>
    <font>
      <u val="single"/>
      <sz val="12"/>
      <color indexed="12"/>
      <name val=".VnArial Narrow"/>
      <family val="2"/>
    </font>
    <font>
      <sz val="12"/>
      <name val="Times New Roman"/>
      <family val="1"/>
    </font>
    <font>
      <b/>
      <sz val="12"/>
      <name val="Times New Roman"/>
      <family val="1"/>
    </font>
    <font>
      <i/>
      <sz val="12"/>
      <name val="Times New Roman"/>
      <family val="1"/>
    </font>
    <font>
      <b/>
      <sz val="10"/>
      <name val="Times New Roman"/>
      <family val="1"/>
    </font>
    <font>
      <i/>
      <sz val="14"/>
      <name val="Times New Roman"/>
      <family val="1"/>
    </font>
    <font>
      <sz val="14"/>
      <name val="Times New Roman"/>
      <family val="1"/>
    </font>
    <font>
      <sz val="12"/>
      <name val=".VnTime"/>
      <family val="2"/>
    </font>
    <font>
      <sz val="10"/>
      <name val="Arial"/>
      <family val="2"/>
    </font>
    <font>
      <sz val="13"/>
      <name val=".VnTime"/>
      <family val="2"/>
    </font>
    <font>
      <sz val="11"/>
      <name val="Times New Roman"/>
      <family val="1"/>
    </font>
    <font>
      <i/>
      <sz val="11"/>
      <name val="Times New Roman"/>
      <family val="1"/>
    </font>
    <font>
      <b/>
      <i/>
      <sz val="12"/>
      <name val="Times New Roman"/>
      <family val="1"/>
    </font>
    <font>
      <sz val="12"/>
      <name val="VNI-Times"/>
      <family val="0"/>
    </font>
    <font>
      <sz val="11"/>
      <color indexed="8"/>
      <name val="Calibri"/>
      <family val="2"/>
    </font>
    <font>
      <b/>
      <u val="single"/>
      <sz val="11"/>
      <name val="Times New Roman"/>
      <family val="1"/>
    </font>
    <font>
      <b/>
      <sz val="11"/>
      <name val="Times New Roman"/>
      <family val="1"/>
    </font>
    <font>
      <b/>
      <i/>
      <sz val="11"/>
      <name val="Times New Roman"/>
      <family val="1"/>
    </font>
    <font>
      <b/>
      <sz val="16"/>
      <name val="Times New Roman"/>
      <family val="1"/>
    </font>
    <font>
      <sz val="16"/>
      <name val="Times New Roman"/>
      <family val="1"/>
    </font>
    <font>
      <u val="single"/>
      <sz val="11"/>
      <name val="Times New Roman"/>
      <family val="1"/>
    </font>
    <font>
      <b/>
      <i/>
      <u val="single"/>
      <sz val="11"/>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6"/>
      <color indexed="8"/>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Times New Roman"/>
      <family val="1"/>
    </font>
    <font>
      <sz val="11"/>
      <color rgb="FFFF0000"/>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thin"/>
    </border>
    <border>
      <left>
        <color indexed="63"/>
      </left>
      <right>
        <color indexed="63"/>
      </right>
      <top>
        <color indexed="63"/>
      </top>
      <bottom style="thin"/>
    </border>
    <border>
      <left style="thin"/>
      <right/>
      <top style="thin"/>
      <bottom/>
    </border>
    <border>
      <left/>
      <right/>
      <top style="thin"/>
      <bottom/>
    </border>
    <border>
      <left>
        <color indexed="63"/>
      </left>
      <right style="thin"/>
      <top style="thin"/>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10" fillId="0" borderId="0" applyFont="0" applyFill="0" applyBorder="0" applyAlignment="0" applyProtection="0"/>
    <xf numFmtId="41" fontId="10" fillId="0" borderId="0" applyFont="0" applyFill="0" applyBorder="0" applyAlignment="0" applyProtection="0"/>
    <xf numFmtId="43" fontId="16" fillId="0" borderId="0" applyFont="0" applyFill="0" applyBorder="0" applyAlignment="0" applyProtection="0"/>
    <xf numFmtId="174" fontId="10" fillId="0" borderId="0" applyFont="0" applyFill="0" applyBorder="0" applyAlignment="0" applyProtection="0"/>
    <xf numFmtId="199" fontId="16"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198" fontId="44"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2" fillId="0" borderId="0" applyFont="0" applyFill="0" applyBorder="0" applyAlignment="0" applyProtection="0"/>
    <xf numFmtId="0" fontId="48" fillId="28" borderId="2" applyNumberFormat="0" applyAlignment="0" applyProtection="0"/>
    <xf numFmtId="0" fontId="15" fillId="0" borderId="3" applyNumberFormat="0" applyFont="0" applyAlignment="0">
      <protection/>
    </xf>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193" fontId="11"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7" applyNumberFormat="0" applyFill="0" applyAlignment="0" applyProtection="0"/>
    <xf numFmtId="0" fontId="56" fillId="31" borderId="0" applyNumberFormat="0" applyBorder="0" applyAlignment="0" applyProtection="0"/>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10" fillId="0" borderId="0">
      <alignment/>
      <protection/>
    </xf>
    <xf numFmtId="0" fontId="10" fillId="0" borderId="0">
      <alignment/>
      <protection/>
    </xf>
    <xf numFmtId="0" fontId="16" fillId="0" borderId="0">
      <alignment/>
      <protection/>
    </xf>
    <xf numFmtId="0" fontId="9" fillId="0" borderId="0">
      <alignment/>
      <protection/>
    </xf>
    <xf numFmtId="0" fontId="44" fillId="0" borderId="0">
      <alignment/>
      <protection/>
    </xf>
    <xf numFmtId="0" fontId="4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4" fillId="0" borderId="0">
      <alignment/>
      <protection/>
    </xf>
    <xf numFmtId="0" fontId="10" fillId="0" borderId="0">
      <alignment/>
      <protection/>
    </xf>
    <xf numFmtId="0" fontId="10" fillId="0" borderId="0">
      <alignment/>
      <protection/>
    </xf>
    <xf numFmtId="0" fontId="9" fillId="0" borderId="0">
      <alignment/>
      <protection/>
    </xf>
    <xf numFmtId="0" fontId="9" fillId="0" borderId="0">
      <alignment/>
      <protection/>
    </xf>
    <xf numFmtId="0" fontId="12" fillId="0" borderId="0">
      <alignment/>
      <protection/>
    </xf>
    <xf numFmtId="0" fontId="44" fillId="0" borderId="0">
      <alignment/>
      <protection/>
    </xf>
    <xf numFmtId="0" fontId="10" fillId="0" borderId="0">
      <alignment/>
      <protection/>
    </xf>
    <xf numFmtId="0" fontId="0" fillId="32"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12">
    <xf numFmtId="0" fontId="0" fillId="0" borderId="0" xfId="0" applyAlignment="1">
      <alignment/>
    </xf>
    <xf numFmtId="0" fontId="61" fillId="0" borderId="0" xfId="105" applyFont="1" applyFill="1" applyAlignment="1">
      <alignment/>
      <protection/>
    </xf>
    <xf numFmtId="49" fontId="12" fillId="0" borderId="11" xfId="50" applyNumberFormat="1" applyFont="1" applyFill="1" applyBorder="1" applyAlignment="1">
      <alignment vertical="center" wrapText="1"/>
    </xf>
    <xf numFmtId="3" fontId="12" fillId="0" borderId="11" xfId="50" applyNumberFormat="1" applyFont="1" applyFill="1" applyBorder="1" applyAlignment="1">
      <alignment vertical="center"/>
    </xf>
    <xf numFmtId="49" fontId="12" fillId="0" borderId="11" xfId="50" applyNumberFormat="1" applyFont="1" applyFill="1" applyBorder="1" applyAlignment="1">
      <alignment vertical="center"/>
    </xf>
    <xf numFmtId="3" fontId="12" fillId="0" borderId="11" xfId="50" applyNumberFormat="1" applyFont="1" applyFill="1" applyBorder="1" applyAlignment="1">
      <alignment horizontal="right" vertical="center"/>
    </xf>
    <xf numFmtId="49" fontId="12" fillId="0" borderId="11" xfId="50" applyNumberFormat="1" applyFont="1" applyFill="1" applyBorder="1" applyAlignment="1">
      <alignment horizontal="left" vertical="center" wrapText="1"/>
    </xf>
    <xf numFmtId="3" fontId="18" fillId="0" borderId="11" xfId="50" applyNumberFormat="1" applyFont="1" applyFill="1" applyBorder="1" applyAlignment="1">
      <alignment vertical="center"/>
    </xf>
    <xf numFmtId="49" fontId="12" fillId="0" borderId="11" xfId="50" applyNumberFormat="1" applyFont="1" applyFill="1" applyBorder="1" applyAlignment="1">
      <alignment horizontal="left" vertical="center"/>
    </xf>
    <xf numFmtId="3" fontId="18" fillId="0" borderId="11" xfId="50" applyNumberFormat="1" applyFont="1" applyFill="1" applyBorder="1" applyAlignment="1">
      <alignment horizontal="right" vertical="center"/>
    </xf>
    <xf numFmtId="3" fontId="19" fillId="0" borderId="11" xfId="50" applyNumberFormat="1" applyFont="1" applyFill="1" applyBorder="1" applyAlignment="1">
      <alignment vertical="center"/>
    </xf>
    <xf numFmtId="49" fontId="18" fillId="0" borderId="11" xfId="50" applyNumberFormat="1" applyFont="1" applyFill="1" applyBorder="1" applyAlignment="1">
      <alignment horizontal="left" vertical="center" wrapText="1"/>
    </xf>
    <xf numFmtId="0" fontId="8" fillId="0" borderId="0" xfId="104" applyFont="1" applyFill="1">
      <alignment/>
      <protection/>
    </xf>
    <xf numFmtId="0" fontId="4" fillId="0" borderId="0" xfId="104" applyFont="1" applyFill="1">
      <alignment/>
      <protection/>
    </xf>
    <xf numFmtId="0" fontId="21" fillId="0" borderId="0" xfId="104" applyFont="1" applyFill="1">
      <alignment/>
      <protection/>
    </xf>
    <xf numFmtId="0" fontId="18" fillId="0" borderId="0" xfId="104" applyFont="1" applyFill="1" applyAlignment="1">
      <alignment vertical="center"/>
      <protection/>
    </xf>
    <xf numFmtId="3" fontId="17" fillId="0" borderId="0" xfId="104" applyNumberFormat="1" applyFont="1" applyFill="1" applyAlignment="1">
      <alignment vertical="center"/>
      <protection/>
    </xf>
    <xf numFmtId="3" fontId="17" fillId="0" borderId="12" xfId="104" applyNumberFormat="1" applyFont="1" applyFill="1" applyBorder="1" applyAlignment="1">
      <alignment horizontal="center" vertical="center" wrapText="1"/>
      <protection/>
    </xf>
    <xf numFmtId="3" fontId="17" fillId="0" borderId="12" xfId="104" applyNumberFormat="1" applyFont="1" applyFill="1" applyBorder="1" applyAlignment="1">
      <alignment horizontal="left" vertical="center" wrapText="1"/>
      <protection/>
    </xf>
    <xf numFmtId="3" fontId="17" fillId="0" borderId="12" xfId="104" applyNumberFormat="1" applyFont="1" applyFill="1" applyBorder="1" applyAlignment="1">
      <alignment horizontal="right" vertical="center"/>
      <protection/>
    </xf>
    <xf numFmtId="3" fontId="18" fillId="0" borderId="11" xfId="104" applyNumberFormat="1" applyFont="1" applyFill="1" applyBorder="1" applyAlignment="1">
      <alignment horizontal="center" vertical="center" wrapText="1"/>
      <protection/>
    </xf>
    <xf numFmtId="49" fontId="18" fillId="0" borderId="11" xfId="104" applyNumberFormat="1" applyFont="1" applyFill="1" applyBorder="1" applyAlignment="1">
      <alignment vertical="center" wrapText="1"/>
      <protection/>
    </xf>
    <xf numFmtId="3" fontId="18" fillId="0" borderId="11" xfId="104" applyNumberFormat="1" applyFont="1" applyFill="1" applyBorder="1" applyAlignment="1">
      <alignment horizontal="right" vertical="center"/>
      <protection/>
    </xf>
    <xf numFmtId="3" fontId="19" fillId="0" borderId="12" xfId="104" applyNumberFormat="1" applyFont="1" applyFill="1" applyBorder="1" applyAlignment="1">
      <alignment horizontal="right" vertical="center"/>
      <protection/>
    </xf>
    <xf numFmtId="3" fontId="18" fillId="0" borderId="0" xfId="104" applyNumberFormat="1" applyFont="1" applyFill="1" applyAlignment="1">
      <alignment vertical="center"/>
      <protection/>
    </xf>
    <xf numFmtId="3" fontId="12" fillId="0" borderId="11" xfId="104" applyNumberFormat="1" applyFont="1" applyFill="1" applyBorder="1" applyAlignment="1">
      <alignment horizontal="center" vertical="center"/>
      <protection/>
    </xf>
    <xf numFmtId="3" fontId="12" fillId="0" borderId="0" xfId="104" applyNumberFormat="1" applyFont="1" applyFill="1" applyAlignment="1">
      <alignment vertical="center"/>
      <protection/>
    </xf>
    <xf numFmtId="3" fontId="13" fillId="0" borderId="0" xfId="104" applyNumberFormat="1" applyFont="1" applyFill="1" applyAlignment="1">
      <alignment vertical="center"/>
      <protection/>
    </xf>
    <xf numFmtId="49" fontId="12" fillId="0" borderId="11" xfId="104" applyNumberFormat="1" applyFont="1" applyFill="1" applyBorder="1" applyAlignment="1">
      <alignment vertical="center"/>
      <protection/>
    </xf>
    <xf numFmtId="3" fontId="12" fillId="0" borderId="11" xfId="104" applyNumberFormat="1" applyFont="1" applyFill="1" applyBorder="1" applyAlignment="1" quotePrefix="1">
      <alignment horizontal="right" vertical="center"/>
      <protection/>
    </xf>
    <xf numFmtId="3" fontId="12" fillId="0" borderId="0" xfId="104" applyNumberFormat="1" applyFont="1" applyFill="1" applyAlignment="1">
      <alignment horizontal="right" vertical="center"/>
      <protection/>
    </xf>
    <xf numFmtId="3" fontId="12" fillId="0" borderId="11" xfId="104" applyNumberFormat="1" applyFont="1" applyFill="1" applyBorder="1" applyAlignment="1">
      <alignment vertical="center"/>
      <protection/>
    </xf>
    <xf numFmtId="3" fontId="18" fillId="0" borderId="11" xfId="104" applyNumberFormat="1" applyFont="1" applyFill="1" applyBorder="1" applyAlignment="1">
      <alignment horizontal="center" vertical="center"/>
      <protection/>
    </xf>
    <xf numFmtId="49" fontId="12" fillId="0" borderId="11" xfId="104" applyNumberFormat="1" applyFont="1" applyFill="1" applyBorder="1" applyAlignment="1">
      <alignment vertical="center" wrapText="1"/>
      <protection/>
    </xf>
    <xf numFmtId="49" fontId="12" fillId="0" borderId="12" xfId="50" applyNumberFormat="1" applyFont="1" applyFill="1" applyBorder="1" applyAlignment="1">
      <alignment horizontal="left" vertical="center" wrapText="1"/>
    </xf>
    <xf numFmtId="3" fontId="12" fillId="0" borderId="12" xfId="50" applyNumberFormat="1" applyFont="1" applyFill="1" applyBorder="1" applyAlignment="1">
      <alignment vertical="center"/>
    </xf>
    <xf numFmtId="188" fontId="3" fillId="0" borderId="11" xfId="54" applyNumberFormat="1" applyFont="1" applyFill="1" applyBorder="1" applyAlignment="1">
      <alignment horizontal="center" vertical="center"/>
    </xf>
    <xf numFmtId="188" fontId="12" fillId="0" borderId="11" xfId="54" applyNumberFormat="1" applyFont="1" applyFill="1" applyBorder="1" applyAlignment="1">
      <alignment vertical="center" wrapText="1"/>
    </xf>
    <xf numFmtId="188" fontId="12" fillId="0" borderId="11" xfId="54" applyNumberFormat="1" applyFont="1" applyFill="1" applyBorder="1" applyAlignment="1">
      <alignment horizontal="left" vertical="center" wrapText="1"/>
    </xf>
    <xf numFmtId="3" fontId="12" fillId="0" borderId="12" xfId="104" applyNumberFormat="1" applyFont="1" applyFill="1" applyBorder="1" applyAlignment="1">
      <alignment horizontal="right" vertical="center"/>
      <protection/>
    </xf>
    <xf numFmtId="188" fontId="12" fillId="0" borderId="11" xfId="54" applyNumberFormat="1" applyFont="1" applyFill="1" applyBorder="1" applyAlignment="1">
      <alignment vertical="center"/>
    </xf>
    <xf numFmtId="3" fontId="18" fillId="0" borderId="12" xfId="104" applyNumberFormat="1" applyFont="1" applyFill="1" applyBorder="1" applyAlignment="1">
      <alignment horizontal="center" vertical="center" wrapText="1"/>
      <protection/>
    </xf>
    <xf numFmtId="3" fontId="18" fillId="0" borderId="12" xfId="104" applyNumberFormat="1" applyFont="1" applyFill="1" applyBorder="1" applyAlignment="1">
      <alignment horizontal="left" vertical="center" wrapText="1"/>
      <protection/>
    </xf>
    <xf numFmtId="3" fontId="19" fillId="0" borderId="0" xfId="104" applyNumberFormat="1" applyFont="1" applyFill="1" applyAlignment="1">
      <alignment vertical="center"/>
      <protection/>
    </xf>
    <xf numFmtId="188" fontId="4" fillId="0" borderId="11" xfId="57" applyNumberFormat="1" applyFont="1" applyFill="1" applyBorder="1" applyAlignment="1">
      <alignment horizontal="center" vertical="center"/>
    </xf>
    <xf numFmtId="188" fontId="18" fillId="0" borderId="11" xfId="57" applyNumberFormat="1" applyFont="1" applyFill="1" applyBorder="1" applyAlignment="1">
      <alignment vertical="center" wrapText="1"/>
    </xf>
    <xf numFmtId="188" fontId="14" fillId="0" borderId="11" xfId="57" applyNumberFormat="1" applyFont="1" applyFill="1" applyBorder="1" applyAlignment="1" quotePrefix="1">
      <alignment horizontal="center" vertical="center"/>
    </xf>
    <xf numFmtId="188" fontId="19" fillId="0" borderId="11" xfId="57" applyNumberFormat="1" applyFont="1" applyFill="1" applyBorder="1" applyAlignment="1">
      <alignment horizontal="left" vertical="center" wrapText="1"/>
    </xf>
    <xf numFmtId="3" fontId="18" fillId="0" borderId="13" xfId="104" applyNumberFormat="1" applyFont="1" applyFill="1" applyBorder="1" applyAlignment="1">
      <alignment horizontal="center" vertical="center"/>
      <protection/>
    </xf>
    <xf numFmtId="49" fontId="18" fillId="0" borderId="13" xfId="50" applyNumberFormat="1" applyFont="1" applyFill="1" applyBorder="1" applyAlignment="1">
      <alignment horizontal="left" vertical="center" wrapText="1"/>
    </xf>
    <xf numFmtId="3" fontId="18" fillId="0" borderId="13" xfId="50" applyNumberFormat="1" applyFont="1" applyFill="1" applyBorder="1" applyAlignment="1">
      <alignment vertical="center"/>
    </xf>
    <xf numFmtId="0" fontId="12" fillId="0" borderId="0" xfId="104" applyFont="1" applyFill="1" applyAlignment="1">
      <alignment vertical="center"/>
      <protection/>
    </xf>
    <xf numFmtId="0" fontId="12" fillId="0" borderId="0" xfId="104" applyFont="1" applyFill="1">
      <alignment/>
      <protection/>
    </xf>
    <xf numFmtId="3" fontId="12" fillId="0" borderId="0" xfId="104" applyNumberFormat="1" applyFont="1" applyFill="1">
      <alignment/>
      <protection/>
    </xf>
    <xf numFmtId="198" fontId="12" fillId="0" borderId="0" xfId="104" applyNumberFormat="1" applyFont="1" applyFill="1">
      <alignment/>
      <protection/>
    </xf>
    <xf numFmtId="3" fontId="12" fillId="0" borderId="14" xfId="104" applyNumberFormat="1" applyFont="1" applyFill="1" applyBorder="1" applyAlignment="1">
      <alignment horizontal="center" vertical="center" wrapText="1"/>
      <protection/>
    </xf>
    <xf numFmtId="3" fontId="18" fillId="0" borderId="14" xfId="104" applyNumberFormat="1" applyFont="1" applyFill="1" applyBorder="1" applyAlignment="1">
      <alignment horizontal="center" vertical="center" wrapText="1"/>
      <protection/>
    </xf>
    <xf numFmtId="3" fontId="4" fillId="0" borderId="0" xfId="104" applyNumberFormat="1" applyFont="1" applyFill="1">
      <alignment/>
      <protection/>
    </xf>
    <xf numFmtId="203" fontId="12" fillId="0" borderId="0" xfId="41" applyNumberFormat="1" applyFont="1" applyFill="1" applyAlignment="1">
      <alignment/>
    </xf>
    <xf numFmtId="3" fontId="62" fillId="0" borderId="0" xfId="104" applyNumberFormat="1" applyFont="1" applyFill="1">
      <alignment/>
      <protection/>
    </xf>
    <xf numFmtId="3" fontId="5" fillId="0" borderId="15" xfId="104" applyNumberFormat="1" applyFont="1" applyFill="1" applyBorder="1">
      <alignment/>
      <protection/>
    </xf>
    <xf numFmtId="3" fontId="5" fillId="0" borderId="0" xfId="104" applyNumberFormat="1" applyFont="1" applyFill="1">
      <alignment/>
      <protection/>
    </xf>
    <xf numFmtId="3" fontId="5" fillId="0" borderId="0" xfId="104" applyNumberFormat="1" applyFont="1" applyFill="1" applyAlignment="1">
      <alignment horizontal="right"/>
      <protection/>
    </xf>
    <xf numFmtId="0" fontId="18" fillId="0" borderId="14" xfId="104" applyFont="1" applyFill="1" applyBorder="1" applyAlignment="1">
      <alignment horizontal="center" vertical="center" wrapText="1"/>
      <protection/>
    </xf>
    <xf numFmtId="0" fontId="18" fillId="0" borderId="0" xfId="104" applyFont="1" applyFill="1" applyAlignment="1">
      <alignment horizontal="center" vertical="center"/>
      <protection/>
    </xf>
    <xf numFmtId="0" fontId="24" fillId="0" borderId="14" xfId="104" applyFont="1" applyFill="1" applyBorder="1" applyAlignment="1">
      <alignment horizontal="center" vertical="center" wrapText="1"/>
      <protection/>
    </xf>
    <xf numFmtId="3" fontId="24" fillId="0" borderId="14" xfId="104" applyNumberFormat="1" applyFont="1" applyFill="1" applyBorder="1" applyAlignment="1">
      <alignment horizontal="center" vertical="center" wrapText="1"/>
      <protection/>
    </xf>
    <xf numFmtId="0" fontId="24" fillId="0" borderId="0" xfId="104" applyFont="1" applyFill="1" applyAlignment="1">
      <alignment horizontal="center" vertical="center"/>
      <protection/>
    </xf>
    <xf numFmtId="3" fontId="17" fillId="0" borderId="12" xfId="104" applyNumberFormat="1" applyFont="1" applyFill="1" applyBorder="1" applyAlignment="1" quotePrefix="1">
      <alignment horizontal="center" vertical="center" wrapText="1"/>
      <protection/>
    </xf>
    <xf numFmtId="171" fontId="18" fillId="0" borderId="0" xfId="41" applyFont="1" applyFill="1" applyAlignment="1">
      <alignment vertical="center"/>
    </xf>
    <xf numFmtId="3" fontId="12" fillId="0" borderId="11" xfId="104" applyNumberFormat="1" applyFont="1" applyFill="1" applyBorder="1" applyAlignment="1">
      <alignment horizontal="right" vertical="center" wrapText="1"/>
      <protection/>
    </xf>
    <xf numFmtId="3" fontId="18" fillId="0" borderId="11" xfId="104" applyNumberFormat="1" applyFont="1" applyFill="1" applyBorder="1" applyAlignment="1">
      <alignment horizontal="right" vertical="center" wrapText="1"/>
      <protection/>
    </xf>
    <xf numFmtId="3" fontId="19" fillId="0" borderId="11" xfId="104" applyNumberFormat="1" applyFont="1" applyFill="1" applyBorder="1" applyAlignment="1">
      <alignment horizontal="center" vertical="center"/>
      <protection/>
    </xf>
    <xf numFmtId="49" fontId="19" fillId="0" borderId="11" xfId="50" applyNumberFormat="1" applyFont="1" applyFill="1" applyBorder="1" applyAlignment="1">
      <alignment horizontal="left" vertical="center" wrapText="1"/>
    </xf>
    <xf numFmtId="3" fontId="19" fillId="0" borderId="11" xfId="104" applyNumberFormat="1" applyFont="1" applyFill="1" applyBorder="1" applyAlignment="1">
      <alignment horizontal="right" vertical="center" wrapText="1"/>
      <protection/>
    </xf>
    <xf numFmtId="3" fontId="22" fillId="0" borderId="11" xfId="104" applyNumberFormat="1" applyFont="1" applyFill="1" applyBorder="1" applyAlignment="1">
      <alignment horizontal="center" vertical="center"/>
      <protection/>
    </xf>
    <xf numFmtId="49" fontId="22" fillId="0" borderId="11" xfId="50" applyNumberFormat="1" applyFont="1" applyFill="1" applyBorder="1" applyAlignment="1">
      <alignment horizontal="left" vertical="center" wrapText="1"/>
    </xf>
    <xf numFmtId="3" fontId="22" fillId="0" borderId="11" xfId="104" applyNumberFormat="1" applyFont="1" applyFill="1" applyBorder="1" applyAlignment="1">
      <alignment horizontal="right" vertical="center" wrapText="1"/>
      <protection/>
    </xf>
    <xf numFmtId="3" fontId="22" fillId="0" borderId="11" xfId="50" applyNumberFormat="1" applyFont="1" applyFill="1" applyBorder="1" applyAlignment="1">
      <alignment vertical="center"/>
    </xf>
    <xf numFmtId="3" fontId="22" fillId="0" borderId="0" xfId="104" applyNumberFormat="1" applyFont="1" applyFill="1" applyAlignment="1">
      <alignment vertical="center"/>
      <protection/>
    </xf>
    <xf numFmtId="3" fontId="3" fillId="0" borderId="11" xfId="96" applyNumberFormat="1" applyFont="1" applyFill="1" applyBorder="1" applyAlignment="1">
      <alignment vertical="center" wrapText="1"/>
      <protection/>
    </xf>
    <xf numFmtId="3" fontId="3" fillId="0" borderId="11" xfId="96" applyNumberFormat="1" applyFont="1" applyFill="1" applyBorder="1" applyAlignment="1">
      <alignment vertical="center"/>
      <protection/>
    </xf>
    <xf numFmtId="3" fontId="18" fillId="0" borderId="11" xfId="104" applyNumberFormat="1" applyFont="1" applyFill="1" applyBorder="1" applyAlignment="1">
      <alignment vertical="center"/>
      <protection/>
    </xf>
    <xf numFmtId="3" fontId="18" fillId="0" borderId="12" xfId="104" applyNumberFormat="1" applyFont="1" applyFill="1" applyBorder="1" applyAlignment="1">
      <alignment horizontal="center" vertical="center"/>
      <protection/>
    </xf>
    <xf numFmtId="49" fontId="18" fillId="0" borderId="12" xfId="50" applyNumberFormat="1" applyFont="1" applyFill="1" applyBorder="1" applyAlignment="1">
      <alignment horizontal="left" vertical="center" wrapText="1"/>
    </xf>
    <xf numFmtId="3" fontId="12" fillId="0" borderId="12" xfId="104" applyNumberFormat="1" applyFont="1" applyFill="1" applyBorder="1" applyAlignment="1">
      <alignment horizontal="center" vertical="center"/>
      <protection/>
    </xf>
    <xf numFmtId="49" fontId="12" fillId="0" borderId="12" xfId="50" applyNumberFormat="1" applyFont="1" applyFill="1" applyBorder="1" applyAlignment="1">
      <alignment vertical="center" wrapText="1"/>
    </xf>
    <xf numFmtId="3" fontId="17" fillId="0" borderId="11" xfId="104" applyNumberFormat="1" applyFont="1" applyFill="1" applyBorder="1" applyAlignment="1">
      <alignment horizontal="right" vertical="center" wrapText="1"/>
      <protection/>
    </xf>
    <xf numFmtId="49" fontId="18" fillId="0" borderId="11" xfId="50" applyNumberFormat="1" applyFont="1" applyFill="1" applyBorder="1" applyAlignment="1">
      <alignment vertical="center"/>
    </xf>
    <xf numFmtId="3" fontId="12" fillId="0" borderId="11" xfId="104" applyNumberFormat="1" applyFont="1" applyFill="1" applyBorder="1" applyAlignment="1">
      <alignment horizontal="right" vertical="center"/>
      <protection/>
    </xf>
    <xf numFmtId="3" fontId="19" fillId="0" borderId="11" xfId="104" applyNumberFormat="1" applyFont="1" applyFill="1" applyBorder="1" applyAlignment="1">
      <alignment horizontal="right" vertical="center"/>
      <protection/>
    </xf>
    <xf numFmtId="3" fontId="12" fillId="0" borderId="12" xfId="104" applyNumberFormat="1" applyFont="1" applyFill="1" applyBorder="1" applyAlignment="1">
      <alignment horizontal="left" vertical="center" wrapText="1"/>
      <protection/>
    </xf>
    <xf numFmtId="3" fontId="12" fillId="0" borderId="12" xfId="104" applyNumberFormat="1" applyFont="1" applyFill="1" applyBorder="1" applyAlignment="1">
      <alignment horizontal="center" vertical="center" wrapText="1"/>
      <protection/>
    </xf>
    <xf numFmtId="3" fontId="23" fillId="0" borderId="11" xfId="104" applyNumberFormat="1" applyFont="1" applyFill="1" applyBorder="1" applyAlignment="1">
      <alignment horizontal="center" vertical="center"/>
      <protection/>
    </xf>
    <xf numFmtId="188" fontId="17" fillId="0" borderId="11" xfId="54" applyNumberFormat="1" applyFont="1" applyFill="1" applyBorder="1" applyAlignment="1">
      <alignment vertical="center" wrapText="1"/>
    </xf>
    <xf numFmtId="3" fontId="23" fillId="0" borderId="0" xfId="104" applyNumberFormat="1" applyFont="1" applyFill="1" applyAlignment="1">
      <alignment vertical="center"/>
      <protection/>
    </xf>
    <xf numFmtId="3" fontId="13" fillId="0" borderId="11" xfId="104" applyNumberFormat="1" applyFont="1" applyFill="1" applyBorder="1" applyAlignment="1">
      <alignment horizontal="right" vertical="center" wrapText="1"/>
      <protection/>
    </xf>
    <xf numFmtId="3" fontId="18" fillId="0" borderId="12" xfId="50" applyNumberFormat="1" applyFont="1" applyFill="1" applyBorder="1" applyAlignment="1">
      <alignment vertical="center"/>
    </xf>
    <xf numFmtId="3" fontId="12" fillId="0" borderId="12" xfId="104" applyNumberFormat="1" applyFont="1" applyFill="1" applyBorder="1" applyAlignment="1">
      <alignment vertical="center" wrapText="1"/>
      <protection/>
    </xf>
    <xf numFmtId="3" fontId="12" fillId="0" borderId="13" xfId="104" applyNumberFormat="1" applyFont="1" applyFill="1" applyBorder="1" applyAlignment="1">
      <alignment vertical="center"/>
      <protection/>
    </xf>
    <xf numFmtId="3" fontId="18" fillId="0" borderId="0" xfId="104" applyNumberFormat="1" applyFont="1" applyFill="1">
      <alignment/>
      <protection/>
    </xf>
    <xf numFmtId="0" fontId="18" fillId="0" borderId="14" xfId="104" applyFont="1" applyFill="1" applyBorder="1" applyAlignment="1">
      <alignment horizontal="center" vertical="center" wrapText="1"/>
      <protection/>
    </xf>
    <xf numFmtId="3" fontId="18" fillId="0" borderId="14" xfId="50" applyNumberFormat="1" applyFont="1" applyFill="1" applyBorder="1" applyAlignment="1">
      <alignment horizontal="center" vertical="center"/>
    </xf>
    <xf numFmtId="0" fontId="63" fillId="0" borderId="0" xfId="105" applyFont="1" applyFill="1" applyAlignment="1">
      <alignment horizontal="center" vertical="center"/>
      <protection/>
    </xf>
    <xf numFmtId="0" fontId="20" fillId="0" borderId="0" xfId="104" applyFont="1" applyFill="1" applyAlignment="1">
      <alignment horizontal="center" vertical="top"/>
      <protection/>
    </xf>
    <xf numFmtId="0" fontId="7" fillId="0" borderId="0" xfId="104" applyFont="1" applyFill="1" applyAlignment="1">
      <alignment horizontal="center" vertical="center"/>
      <protection/>
    </xf>
    <xf numFmtId="3" fontId="18" fillId="0" borderId="14" xfId="50" applyNumberFormat="1" applyFont="1" applyFill="1" applyBorder="1" applyAlignment="1">
      <alignment horizontal="center" vertical="center" wrapText="1"/>
    </xf>
    <xf numFmtId="3" fontId="18" fillId="0" borderId="16" xfId="50" applyNumberFormat="1" applyFont="1" applyFill="1" applyBorder="1" applyAlignment="1">
      <alignment horizontal="center" vertical="center" wrapText="1"/>
    </xf>
    <xf numFmtId="3" fontId="18" fillId="0" borderId="17" xfId="50" applyNumberFormat="1" applyFont="1" applyFill="1" applyBorder="1" applyAlignment="1">
      <alignment horizontal="center" vertical="center" wrapText="1"/>
    </xf>
    <xf numFmtId="3" fontId="18" fillId="0" borderId="18" xfId="50" applyNumberFormat="1" applyFont="1" applyFill="1" applyBorder="1" applyAlignment="1">
      <alignment horizontal="center" vertical="center" wrapText="1"/>
    </xf>
    <xf numFmtId="3" fontId="6" fillId="0" borderId="14" xfId="50" applyNumberFormat="1" applyFont="1" applyFill="1" applyBorder="1" applyAlignment="1">
      <alignment horizontal="center" vertical="center" wrapText="1"/>
    </xf>
    <xf numFmtId="3" fontId="18" fillId="0" borderId="14" xfId="104" applyNumberFormat="1" applyFont="1" applyFill="1" applyBorder="1" applyAlignment="1">
      <alignment horizontal="center" vertical="center" wrapText="1"/>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0] 2 2" xfId="44"/>
    <cellStyle name="Comma 10 10" xfId="45"/>
    <cellStyle name="Comma 10 2" xfId="46"/>
    <cellStyle name="Comma 11" xfId="47"/>
    <cellStyle name="Comma 2" xfId="48"/>
    <cellStyle name="Comma 2 2" xfId="49"/>
    <cellStyle name="Comma 2 5" xfId="50"/>
    <cellStyle name="Comma 3" xfId="51"/>
    <cellStyle name="Comma 3 2" xfId="52"/>
    <cellStyle name="Comma 4 2 2" xfId="53"/>
    <cellStyle name="Comma 4 2 2 2" xfId="54"/>
    <cellStyle name="Comma 4 2 2 2 2" xfId="55"/>
    <cellStyle name="Comma 4 2 2 2 3" xfId="56"/>
    <cellStyle name="Comma 5" xfId="57"/>
    <cellStyle name="Comma 5 2" xfId="58"/>
    <cellStyle name="Comma 6" xfId="59"/>
    <cellStyle name="Currency" xfId="60"/>
    <cellStyle name="Currency [0]" xfId="61"/>
    <cellStyle name="Currency 2" xfId="62"/>
    <cellStyle name="Check Cell" xfId="63"/>
    <cellStyle name="dtchi98" xfId="64"/>
    <cellStyle name="Explanatory Text" xfId="65"/>
    <cellStyle name="Followed Hyperlink" xfId="66"/>
    <cellStyle name="Good" xfId="67"/>
    <cellStyle name="HAI" xfId="68"/>
    <cellStyle name="Heading 1" xfId="69"/>
    <cellStyle name="Heading 2" xfId="70"/>
    <cellStyle name="Heading 3" xfId="71"/>
    <cellStyle name="Heading 4" xfId="72"/>
    <cellStyle name="Hyperlink" xfId="73"/>
    <cellStyle name="Input" xfId="74"/>
    <cellStyle name="Linked Cell" xfId="75"/>
    <cellStyle name="Neutral" xfId="76"/>
    <cellStyle name="Normal 10" xfId="77"/>
    <cellStyle name="Normal 11" xfId="78"/>
    <cellStyle name="Normal 13" xfId="79"/>
    <cellStyle name="Normal 15" xfId="80"/>
    <cellStyle name="Normal 16" xfId="81"/>
    <cellStyle name="Normal 17" xfId="82"/>
    <cellStyle name="Normal 18" xfId="83"/>
    <cellStyle name="Normal 18 12" xfId="84"/>
    <cellStyle name="Normal 2" xfId="85"/>
    <cellStyle name="Normal 2 15" xfId="86"/>
    <cellStyle name="Normal 2 2" xfId="87"/>
    <cellStyle name="Normal 2 2 12" xfId="88"/>
    <cellStyle name="Normal 2 2 2 2" xfId="89"/>
    <cellStyle name="Normal 21" xfId="90"/>
    <cellStyle name="Normal 23" xfId="91"/>
    <cellStyle name="Normal 25" xfId="92"/>
    <cellStyle name="Normal 27" xfId="93"/>
    <cellStyle name="Normal 29" xfId="94"/>
    <cellStyle name="Normal 3" xfId="95"/>
    <cellStyle name="Normal 3 2" xfId="96"/>
    <cellStyle name="Normal 30" xfId="97"/>
    <cellStyle name="Normal 31" xfId="98"/>
    <cellStyle name="Normal 32" xfId="99"/>
    <cellStyle name="Normal 34" xfId="100"/>
    <cellStyle name="Normal 36" xfId="101"/>
    <cellStyle name="Normal 37" xfId="102"/>
    <cellStyle name="Normal 38" xfId="103"/>
    <cellStyle name="Normal 4" xfId="104"/>
    <cellStyle name="Normal 4 2" xfId="105"/>
    <cellStyle name="Normal 4 2 2" xfId="106"/>
    <cellStyle name="Normal 40" xfId="107"/>
    <cellStyle name="Normal 41" xfId="108"/>
    <cellStyle name="Normal 42" xfId="109"/>
    <cellStyle name="Normal 43" xfId="110"/>
    <cellStyle name="Normal 44" xfId="111"/>
    <cellStyle name="Normal 45" xfId="112"/>
    <cellStyle name="Normal 47" xfId="113"/>
    <cellStyle name="Normal 48" xfId="114"/>
    <cellStyle name="Normal 49" xfId="115"/>
    <cellStyle name="Normal 5" xfId="116"/>
    <cellStyle name="Normal 50" xfId="117"/>
    <cellStyle name="Normal 51" xfId="118"/>
    <cellStyle name="Normal 6" xfId="119"/>
    <cellStyle name="Normal 6 2" xfId="120"/>
    <cellStyle name="Normal 7" xfId="121"/>
    <cellStyle name="Normal 7 2 3 2 3" xfId="122"/>
    <cellStyle name="Normal 9 2 2" xfId="123"/>
    <cellStyle name="Note" xfId="124"/>
    <cellStyle name="Output" xfId="125"/>
    <cellStyle name="Percent" xfId="126"/>
    <cellStyle name="Percent 2" xfId="127"/>
    <cellStyle name="Title" xfId="128"/>
    <cellStyle name="Total" xfId="129"/>
    <cellStyle name="Warning Text"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IV281"/>
  <sheetViews>
    <sheetView tabSelected="1" zoomScalePageLayoutView="0" workbookViewId="0" topLeftCell="A1">
      <selection activeCell="B5" sqref="B5:B6"/>
    </sheetView>
  </sheetViews>
  <sheetFormatPr defaultColWidth="8.796875" defaultRowHeight="15"/>
  <cols>
    <col min="1" max="1" width="4.5" style="52" customWidth="1"/>
    <col min="2" max="2" width="39.296875" style="54" customWidth="1"/>
    <col min="3" max="3" width="11.3984375" style="53" customWidth="1"/>
    <col min="4" max="5" width="9.5" style="53" customWidth="1"/>
    <col min="6" max="6" width="6.296875" style="53" customWidth="1"/>
    <col min="7" max="8" width="9.3984375" style="53" customWidth="1"/>
    <col min="9" max="9" width="5.3984375" style="53" customWidth="1"/>
    <col min="10" max="10" width="5.796875" style="53" customWidth="1"/>
    <col min="11" max="11" width="5.5" style="53" customWidth="1"/>
    <col min="12" max="12" width="7.796875" style="53" customWidth="1"/>
    <col min="13" max="13" width="6" style="53" customWidth="1"/>
    <col min="14" max="14" width="6.8984375" style="53" customWidth="1"/>
    <col min="15" max="15" width="6.796875" style="53" customWidth="1"/>
    <col min="16" max="17" width="5.69921875" style="53" customWidth="1"/>
    <col min="18" max="220" width="8.69921875" style="52" customWidth="1"/>
    <col min="221" max="221" width="3.59765625" style="52" customWidth="1"/>
    <col min="222" max="222" width="25" style="52" customWidth="1"/>
    <col min="223" max="226" width="8.5" style="52" bestFit="1" customWidth="1"/>
    <col min="227" max="227" width="4.59765625" style="52" bestFit="1" customWidth="1"/>
    <col min="228" max="228" width="6.09765625" style="52" bestFit="1" customWidth="1"/>
    <col min="229" max="229" width="5.296875" style="52" customWidth="1"/>
    <col min="230" max="230" width="7.296875" style="52" bestFit="1" customWidth="1"/>
    <col min="231" max="231" width="6.09765625" style="52" customWidth="1"/>
    <col min="232" max="232" width="5.796875" style="52" customWidth="1"/>
    <col min="233" max="233" width="6.296875" style="52" customWidth="1"/>
    <col min="234" max="234" width="5.796875" style="52" customWidth="1"/>
    <col min="235" max="235" width="6.19921875" style="52" customWidth="1"/>
    <col min="236" max="238" width="5.69921875" style="52" customWidth="1"/>
    <col min="239" max="239" width="7" style="52" customWidth="1"/>
    <col min="240" max="240" width="6.09765625" style="52" customWidth="1"/>
    <col min="241" max="241" width="6" style="52" customWidth="1"/>
    <col min="242" max="242" width="5.3984375" style="52" customWidth="1"/>
    <col min="243" max="243" width="5.5" style="52" customWidth="1"/>
    <col min="244" max="246" width="0" style="52" hidden="1" customWidth="1"/>
    <col min="247" max="247" width="5.59765625" style="52" customWidth="1"/>
    <col min="248" max="16384" width="8.69921875" style="52" customWidth="1"/>
  </cols>
  <sheetData>
    <row r="1" spans="1:256" ht="20.25">
      <c r="A1" s="1" t="s">
        <v>21</v>
      </c>
      <c r="B1" s="13"/>
      <c r="C1" s="57"/>
      <c r="D1" s="57"/>
      <c r="E1" s="57"/>
      <c r="F1" s="57"/>
      <c r="G1" s="57"/>
      <c r="H1" s="57"/>
      <c r="I1" s="57"/>
      <c r="J1" s="57"/>
      <c r="K1" s="57"/>
      <c r="L1" s="57"/>
      <c r="M1" s="57"/>
      <c r="N1" s="103" t="s">
        <v>18</v>
      </c>
      <c r="O1" s="103"/>
      <c r="P1" s="103"/>
      <c r="Q1" s="103"/>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21">
      <c r="A2" s="104" t="s">
        <v>195</v>
      </c>
      <c r="B2" s="104"/>
      <c r="C2" s="104"/>
      <c r="D2" s="104"/>
      <c r="E2" s="104"/>
      <c r="F2" s="104"/>
      <c r="G2" s="104"/>
      <c r="H2" s="104"/>
      <c r="I2" s="104"/>
      <c r="J2" s="104"/>
      <c r="K2" s="104"/>
      <c r="L2" s="104"/>
      <c r="M2" s="104"/>
      <c r="N2" s="104"/>
      <c r="O2" s="104"/>
      <c r="P2" s="104"/>
      <c r="Q2" s="10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ht="21">
      <c r="A3" s="105" t="s">
        <v>17</v>
      </c>
      <c r="B3" s="105"/>
      <c r="C3" s="105"/>
      <c r="D3" s="105"/>
      <c r="E3" s="105"/>
      <c r="F3" s="105"/>
      <c r="G3" s="105"/>
      <c r="H3" s="105"/>
      <c r="I3" s="105"/>
      <c r="J3" s="105"/>
      <c r="K3" s="105"/>
      <c r="L3" s="105"/>
      <c r="M3" s="105"/>
      <c r="N3" s="105"/>
      <c r="O3" s="105"/>
      <c r="P3" s="105"/>
      <c r="Q3" s="105"/>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2:17" ht="15">
      <c r="B4" s="52"/>
      <c r="D4" s="58"/>
      <c r="J4" s="59"/>
      <c r="N4" s="60"/>
      <c r="O4" s="61"/>
      <c r="P4" s="62"/>
      <c r="Q4" s="62" t="s">
        <v>110</v>
      </c>
    </row>
    <row r="5" spans="1:256" ht="131.25" customHeight="1">
      <c r="A5" s="101" t="s">
        <v>127</v>
      </c>
      <c r="B5" s="101" t="s">
        <v>111</v>
      </c>
      <c r="C5" s="102" t="s">
        <v>15</v>
      </c>
      <c r="D5" s="106" t="s">
        <v>128</v>
      </c>
      <c r="E5" s="106"/>
      <c r="F5" s="106"/>
      <c r="G5" s="107" t="s">
        <v>129</v>
      </c>
      <c r="H5" s="108"/>
      <c r="I5" s="109"/>
      <c r="J5" s="110" t="s">
        <v>130</v>
      </c>
      <c r="K5" s="110" t="s">
        <v>11</v>
      </c>
      <c r="L5" s="110" t="s">
        <v>112</v>
      </c>
      <c r="M5" s="110" t="s">
        <v>10</v>
      </c>
      <c r="N5" s="111" t="s">
        <v>131</v>
      </c>
      <c r="O5" s="111"/>
      <c r="P5" s="111"/>
      <c r="Q5" s="110" t="s">
        <v>85</v>
      </c>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ht="89.25" customHeight="1">
      <c r="A6" s="101"/>
      <c r="B6" s="101"/>
      <c r="C6" s="102"/>
      <c r="D6" s="56" t="s">
        <v>140</v>
      </c>
      <c r="E6" s="55" t="s">
        <v>196</v>
      </c>
      <c r="F6" s="55" t="s">
        <v>14</v>
      </c>
      <c r="G6" s="56" t="s">
        <v>140</v>
      </c>
      <c r="H6" s="55" t="s">
        <v>196</v>
      </c>
      <c r="I6" s="55" t="s">
        <v>14</v>
      </c>
      <c r="J6" s="110"/>
      <c r="K6" s="110"/>
      <c r="L6" s="110"/>
      <c r="M6" s="110"/>
      <c r="N6" s="63" t="s">
        <v>15</v>
      </c>
      <c r="O6" s="55" t="s">
        <v>3</v>
      </c>
      <c r="P6" s="55" t="s">
        <v>2</v>
      </c>
      <c r="Q6" s="110"/>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pans="1:256" ht="20.25">
      <c r="A7" s="65" t="s">
        <v>0</v>
      </c>
      <c r="B7" s="65" t="s">
        <v>1</v>
      </c>
      <c r="C7" s="66" t="s">
        <v>141</v>
      </c>
      <c r="D7" s="66" t="s">
        <v>142</v>
      </c>
      <c r="E7" s="66">
        <v>3</v>
      </c>
      <c r="F7" s="66">
        <v>4</v>
      </c>
      <c r="G7" s="66" t="s">
        <v>16</v>
      </c>
      <c r="H7" s="66">
        <v>6</v>
      </c>
      <c r="I7" s="66">
        <v>7</v>
      </c>
      <c r="J7" s="66">
        <v>8</v>
      </c>
      <c r="K7" s="66">
        <v>9</v>
      </c>
      <c r="L7" s="66">
        <v>10</v>
      </c>
      <c r="M7" s="66">
        <v>11</v>
      </c>
      <c r="N7" s="66" t="s">
        <v>20</v>
      </c>
      <c r="O7" s="66">
        <v>13</v>
      </c>
      <c r="P7" s="66">
        <v>14</v>
      </c>
      <c r="Q7" s="66">
        <v>15</v>
      </c>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13.5">
      <c r="A8" s="68"/>
      <c r="B8" s="17" t="s">
        <v>86</v>
      </c>
      <c r="C8" s="19">
        <f aca="true" t="shared" si="0" ref="C8:Q8">C9+C150</f>
        <v>5482150.661717121</v>
      </c>
      <c r="D8" s="19">
        <f t="shared" si="0"/>
        <v>2810842</v>
      </c>
      <c r="E8" s="19">
        <f t="shared" si="0"/>
        <v>2810842</v>
      </c>
      <c r="F8" s="19">
        <f t="shared" si="0"/>
        <v>0</v>
      </c>
      <c r="G8" s="19">
        <f t="shared" si="0"/>
        <v>2523394.66171712</v>
      </c>
      <c r="H8" s="19">
        <f t="shared" si="0"/>
        <v>2523394.66171712</v>
      </c>
      <c r="I8" s="19">
        <f t="shared" si="0"/>
        <v>0</v>
      </c>
      <c r="J8" s="19">
        <f t="shared" si="0"/>
        <v>1100</v>
      </c>
      <c r="K8" s="19">
        <f t="shared" si="0"/>
        <v>1000</v>
      </c>
      <c r="L8" s="19">
        <f t="shared" si="0"/>
        <v>117631</v>
      </c>
      <c r="M8" s="19">
        <f t="shared" si="0"/>
        <v>8052</v>
      </c>
      <c r="N8" s="19">
        <f t="shared" si="0"/>
        <v>20131</v>
      </c>
      <c r="O8" s="19">
        <f t="shared" si="0"/>
        <v>8739</v>
      </c>
      <c r="P8" s="19">
        <f t="shared" si="0"/>
        <v>11392</v>
      </c>
      <c r="Q8" s="19">
        <f t="shared" si="0"/>
        <v>0</v>
      </c>
      <c r="R8" s="69"/>
      <c r="S8" s="69"/>
      <c r="T8" s="69"/>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3.5">
      <c r="A9" s="17" t="s">
        <v>0</v>
      </c>
      <c r="B9" s="18" t="s">
        <v>88</v>
      </c>
      <c r="C9" s="19">
        <f>C10+C58+C76+C83+SUM(C136:C140)</f>
        <v>4849200.661717121</v>
      </c>
      <c r="D9" s="19">
        <f aca="true" t="shared" si="1" ref="D9:Q9">D10+D58+D76+D83+SUM(D136:D140)</f>
        <v>2227082</v>
      </c>
      <c r="E9" s="19">
        <f t="shared" si="1"/>
        <v>2227082</v>
      </c>
      <c r="F9" s="19">
        <f t="shared" si="1"/>
        <v>0</v>
      </c>
      <c r="G9" s="19">
        <f t="shared" si="1"/>
        <v>2488131.66171712</v>
      </c>
      <c r="H9" s="19">
        <f t="shared" si="1"/>
        <v>2488131.66171712</v>
      </c>
      <c r="I9" s="19">
        <f t="shared" si="1"/>
        <v>0</v>
      </c>
      <c r="J9" s="19">
        <f t="shared" si="1"/>
        <v>1100</v>
      </c>
      <c r="K9" s="19">
        <f t="shared" si="1"/>
        <v>1000</v>
      </c>
      <c r="L9" s="19">
        <f t="shared" si="1"/>
        <v>117631</v>
      </c>
      <c r="M9" s="19">
        <f t="shared" si="1"/>
        <v>8052</v>
      </c>
      <c r="N9" s="19">
        <f t="shared" si="1"/>
        <v>6204</v>
      </c>
      <c r="O9" s="19">
        <f t="shared" si="1"/>
        <v>5040</v>
      </c>
      <c r="P9" s="19">
        <f t="shared" si="1"/>
        <v>1164</v>
      </c>
      <c r="Q9" s="19">
        <f t="shared" si="1"/>
        <v>0</v>
      </c>
      <c r="R9" s="69"/>
      <c r="S9" s="69"/>
      <c r="T9" s="69"/>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3.5">
      <c r="A10" s="20" t="s">
        <v>4</v>
      </c>
      <c r="B10" s="21" t="s">
        <v>35</v>
      </c>
      <c r="C10" s="22">
        <f aca="true" t="shared" si="2" ref="C10:Q10">SUM(C11:C57)</f>
        <v>3512592.66171712</v>
      </c>
      <c r="D10" s="22">
        <f t="shared" si="2"/>
        <v>1563518</v>
      </c>
      <c r="E10" s="22">
        <f t="shared" si="2"/>
        <v>1563518</v>
      </c>
      <c r="F10" s="22">
        <f t="shared" si="2"/>
        <v>0</v>
      </c>
      <c r="G10" s="22">
        <f t="shared" si="2"/>
        <v>1942871.66171712</v>
      </c>
      <c r="H10" s="22">
        <f t="shared" si="2"/>
        <v>1942871.66171712</v>
      </c>
      <c r="I10" s="22">
        <f t="shared" si="2"/>
        <v>0</v>
      </c>
      <c r="J10" s="22">
        <f t="shared" si="2"/>
        <v>0</v>
      </c>
      <c r="K10" s="22">
        <f t="shared" si="2"/>
        <v>0</v>
      </c>
      <c r="L10" s="22">
        <f t="shared" si="2"/>
        <v>0</v>
      </c>
      <c r="M10" s="22">
        <f t="shared" si="2"/>
        <v>0</v>
      </c>
      <c r="N10" s="22">
        <f t="shared" si="2"/>
        <v>6203</v>
      </c>
      <c r="O10" s="22">
        <f t="shared" si="2"/>
        <v>5040</v>
      </c>
      <c r="P10" s="22">
        <f t="shared" si="2"/>
        <v>1163</v>
      </c>
      <c r="Q10" s="22">
        <f t="shared" si="2"/>
        <v>0</v>
      </c>
      <c r="R10" s="69"/>
      <c r="S10" s="69"/>
      <c r="T10" s="69"/>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ht="13.5">
      <c r="A11" s="25">
        <v>1</v>
      </c>
      <c r="B11" s="2" t="s">
        <v>132</v>
      </c>
      <c r="C11" s="70">
        <f>D11+G11+SUM(J11:N11)+Q11</f>
        <v>12995</v>
      </c>
      <c r="D11" s="70">
        <f aca="true" t="shared" si="3" ref="D11:D40">SUM(E11:F11)</f>
        <v>0</v>
      </c>
      <c r="E11" s="5"/>
      <c r="F11" s="5"/>
      <c r="G11" s="70">
        <f aca="true" t="shared" si="4" ref="G11:G40">SUM(H11:I11)</f>
        <v>12995</v>
      </c>
      <c r="H11" s="5">
        <v>12995</v>
      </c>
      <c r="I11" s="5"/>
      <c r="J11" s="3"/>
      <c r="K11" s="3"/>
      <c r="L11" s="3"/>
      <c r="M11" s="3"/>
      <c r="N11" s="3">
        <f>SUM(O11:P11)</f>
        <v>0</v>
      </c>
      <c r="O11" s="3"/>
      <c r="P11" s="3"/>
      <c r="Q11" s="3"/>
      <c r="R11" s="69"/>
      <c r="S11" s="69"/>
      <c r="T11" s="69"/>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ht="13.5">
      <c r="A12" s="25">
        <v>2</v>
      </c>
      <c r="B12" s="2" t="s">
        <v>133</v>
      </c>
      <c r="C12" s="70">
        <f>D12+G12+SUM(J12:N12)+Q12</f>
        <v>19919</v>
      </c>
      <c r="D12" s="70">
        <f>SUM(E12:F12)</f>
        <v>0</v>
      </c>
      <c r="E12" s="5"/>
      <c r="F12" s="5"/>
      <c r="G12" s="70">
        <f t="shared" si="4"/>
        <v>19894</v>
      </c>
      <c r="H12" s="5">
        <f>19919-25</f>
        <v>19894</v>
      </c>
      <c r="I12" s="5"/>
      <c r="J12" s="3"/>
      <c r="K12" s="3"/>
      <c r="L12" s="3"/>
      <c r="M12" s="3"/>
      <c r="N12" s="3">
        <f>SUM(O12:P12)</f>
        <v>25</v>
      </c>
      <c r="O12" s="3"/>
      <c r="P12" s="3">
        <v>25</v>
      </c>
      <c r="Q12" s="3"/>
      <c r="R12" s="69"/>
      <c r="S12" s="69"/>
      <c r="T12" s="69"/>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ht="13.5">
      <c r="A13" s="25">
        <v>3</v>
      </c>
      <c r="B13" s="4" t="s">
        <v>36</v>
      </c>
      <c r="C13" s="70">
        <f aca="true" t="shared" si="5" ref="C13:C57">D13+G13+SUM(J13:N13)+Q13</f>
        <v>4072</v>
      </c>
      <c r="D13" s="70">
        <f t="shared" si="3"/>
        <v>0</v>
      </c>
      <c r="E13" s="5"/>
      <c r="F13" s="5"/>
      <c r="G13" s="70">
        <f t="shared" si="4"/>
        <v>4072</v>
      </c>
      <c r="H13" s="5">
        <v>4072</v>
      </c>
      <c r="I13" s="5"/>
      <c r="J13" s="3"/>
      <c r="K13" s="3"/>
      <c r="L13" s="3"/>
      <c r="M13" s="3"/>
      <c r="N13" s="3">
        <f aca="true" t="shared" si="6" ref="N13:N76">SUM(O13:P13)</f>
        <v>0</v>
      </c>
      <c r="O13" s="3"/>
      <c r="P13" s="3"/>
      <c r="Q13" s="3"/>
      <c r="R13" s="69"/>
      <c r="S13" s="69"/>
      <c r="T13" s="69"/>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ht="13.5">
      <c r="A14" s="25">
        <v>4</v>
      </c>
      <c r="B14" s="4" t="s">
        <v>39</v>
      </c>
      <c r="C14" s="70">
        <f t="shared" si="5"/>
        <v>96119</v>
      </c>
      <c r="D14" s="70">
        <f t="shared" si="3"/>
        <v>0</v>
      </c>
      <c r="E14" s="5"/>
      <c r="F14" s="5"/>
      <c r="G14" s="70">
        <f t="shared" si="4"/>
        <v>96115</v>
      </c>
      <c r="H14" s="5">
        <f>96119-4</f>
        <v>96115</v>
      </c>
      <c r="I14" s="5"/>
      <c r="J14" s="3"/>
      <c r="K14" s="3"/>
      <c r="L14" s="3"/>
      <c r="M14" s="3"/>
      <c r="N14" s="3">
        <f t="shared" si="6"/>
        <v>4</v>
      </c>
      <c r="O14" s="3"/>
      <c r="P14" s="3">
        <v>4</v>
      </c>
      <c r="Q14" s="3"/>
      <c r="R14" s="69"/>
      <c r="S14" s="69"/>
      <c r="T14" s="69"/>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ht="13.5">
      <c r="A15" s="25">
        <v>5</v>
      </c>
      <c r="B15" s="4" t="s">
        <v>40</v>
      </c>
      <c r="C15" s="70">
        <f t="shared" si="5"/>
        <v>9665</v>
      </c>
      <c r="D15" s="70">
        <f>SUM(E15:F15)</f>
        <v>0</v>
      </c>
      <c r="E15" s="5"/>
      <c r="F15" s="5"/>
      <c r="G15" s="70">
        <f t="shared" si="4"/>
        <v>9665</v>
      </c>
      <c r="H15" s="5">
        <v>9665</v>
      </c>
      <c r="I15" s="5"/>
      <c r="J15" s="3"/>
      <c r="K15" s="3"/>
      <c r="L15" s="3"/>
      <c r="M15" s="3"/>
      <c r="N15" s="3">
        <f t="shared" si="6"/>
        <v>0</v>
      </c>
      <c r="O15" s="3"/>
      <c r="P15" s="3"/>
      <c r="Q15" s="3"/>
      <c r="R15" s="69"/>
      <c r="S15" s="69"/>
      <c r="T15" s="69"/>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ht="13.5">
      <c r="A16" s="25">
        <v>6</v>
      </c>
      <c r="B16" s="4" t="s">
        <v>78</v>
      </c>
      <c r="C16" s="70">
        <f t="shared" si="5"/>
        <v>12222</v>
      </c>
      <c r="D16" s="70">
        <f t="shared" si="3"/>
        <v>0</v>
      </c>
      <c r="E16" s="5"/>
      <c r="F16" s="5"/>
      <c r="G16" s="70">
        <f t="shared" si="4"/>
        <v>12222</v>
      </c>
      <c r="H16" s="5">
        <v>12222</v>
      </c>
      <c r="I16" s="5"/>
      <c r="J16" s="3"/>
      <c r="K16" s="3"/>
      <c r="L16" s="3"/>
      <c r="M16" s="3"/>
      <c r="N16" s="3">
        <f t="shared" si="6"/>
        <v>0</v>
      </c>
      <c r="O16" s="3"/>
      <c r="P16" s="3"/>
      <c r="Q16" s="3"/>
      <c r="R16" s="69"/>
      <c r="S16" s="69"/>
      <c r="T16" s="69"/>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ht="13.5">
      <c r="A17" s="25">
        <v>7</v>
      </c>
      <c r="B17" s="4" t="s">
        <v>75</v>
      </c>
      <c r="C17" s="70">
        <f t="shared" si="5"/>
        <v>17553</v>
      </c>
      <c r="D17" s="70">
        <f t="shared" si="3"/>
        <v>0</v>
      </c>
      <c r="E17" s="5"/>
      <c r="F17" s="5"/>
      <c r="G17" s="70">
        <f t="shared" si="4"/>
        <v>17553</v>
      </c>
      <c r="H17" s="5">
        <v>17553</v>
      </c>
      <c r="I17" s="5"/>
      <c r="J17" s="3"/>
      <c r="K17" s="3"/>
      <c r="L17" s="3"/>
      <c r="M17" s="3"/>
      <c r="N17" s="3">
        <f t="shared" si="6"/>
        <v>0</v>
      </c>
      <c r="O17" s="3"/>
      <c r="P17" s="3"/>
      <c r="Q17" s="3"/>
      <c r="R17" s="69"/>
      <c r="S17" s="69"/>
      <c r="T17" s="69"/>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ht="13.5">
      <c r="A18" s="25">
        <v>8</v>
      </c>
      <c r="B18" s="4" t="s">
        <v>74</v>
      </c>
      <c r="C18" s="70">
        <f t="shared" si="5"/>
        <v>16802</v>
      </c>
      <c r="D18" s="70">
        <f t="shared" si="3"/>
        <v>0</v>
      </c>
      <c r="E18" s="5"/>
      <c r="F18" s="5"/>
      <c r="G18" s="70">
        <f t="shared" si="4"/>
        <v>16802</v>
      </c>
      <c r="H18" s="5">
        <v>16802</v>
      </c>
      <c r="I18" s="5"/>
      <c r="J18" s="3"/>
      <c r="K18" s="3"/>
      <c r="L18" s="3"/>
      <c r="M18" s="3"/>
      <c r="N18" s="3">
        <f t="shared" si="6"/>
        <v>0</v>
      </c>
      <c r="O18" s="3"/>
      <c r="P18" s="3"/>
      <c r="Q18" s="3"/>
      <c r="R18" s="69"/>
      <c r="S18" s="69"/>
      <c r="T18" s="69"/>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ht="13.5">
      <c r="A19" s="25">
        <v>9</v>
      </c>
      <c r="B19" s="4" t="s">
        <v>38</v>
      </c>
      <c r="C19" s="70">
        <f t="shared" si="5"/>
        <v>11988</v>
      </c>
      <c r="D19" s="70">
        <f t="shared" si="3"/>
        <v>0</v>
      </c>
      <c r="E19" s="5"/>
      <c r="F19" s="5"/>
      <c r="G19" s="70">
        <f t="shared" si="4"/>
        <v>11988</v>
      </c>
      <c r="H19" s="5">
        <v>11988</v>
      </c>
      <c r="I19" s="5"/>
      <c r="J19" s="3"/>
      <c r="K19" s="3"/>
      <c r="L19" s="3"/>
      <c r="M19" s="3"/>
      <c r="N19" s="3">
        <f t="shared" si="6"/>
        <v>0</v>
      </c>
      <c r="O19" s="3"/>
      <c r="P19" s="3"/>
      <c r="Q19" s="3"/>
      <c r="R19" s="69"/>
      <c r="S19" s="69"/>
      <c r="T19" s="69"/>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ht="13.5">
      <c r="A20" s="25">
        <v>10</v>
      </c>
      <c r="B20" s="4" t="s">
        <v>77</v>
      </c>
      <c r="C20" s="70">
        <f t="shared" si="5"/>
        <v>7069</v>
      </c>
      <c r="D20" s="70">
        <f t="shared" si="3"/>
        <v>0</v>
      </c>
      <c r="E20" s="5"/>
      <c r="F20" s="5"/>
      <c r="G20" s="70">
        <f t="shared" si="4"/>
        <v>7069</v>
      </c>
      <c r="H20" s="5">
        <v>7069</v>
      </c>
      <c r="I20" s="5"/>
      <c r="J20" s="3"/>
      <c r="K20" s="3"/>
      <c r="L20" s="3"/>
      <c r="M20" s="3"/>
      <c r="N20" s="3">
        <f t="shared" si="6"/>
        <v>0</v>
      </c>
      <c r="O20" s="3"/>
      <c r="P20" s="3"/>
      <c r="Q20" s="3"/>
      <c r="R20" s="69"/>
      <c r="S20" s="69"/>
      <c r="T20" s="69"/>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ht="13.5">
      <c r="A21" s="25">
        <v>11</v>
      </c>
      <c r="B21" s="4" t="s">
        <v>76</v>
      </c>
      <c r="C21" s="70">
        <f t="shared" si="5"/>
        <v>175457</v>
      </c>
      <c r="D21" s="70">
        <f t="shared" si="3"/>
        <v>0</v>
      </c>
      <c r="E21" s="5"/>
      <c r="F21" s="5"/>
      <c r="G21" s="70">
        <f t="shared" si="4"/>
        <v>175457</v>
      </c>
      <c r="H21" s="5">
        <v>175457</v>
      </c>
      <c r="I21" s="5"/>
      <c r="J21" s="3"/>
      <c r="K21" s="3"/>
      <c r="L21" s="3"/>
      <c r="M21" s="3"/>
      <c r="N21" s="3">
        <f t="shared" si="6"/>
        <v>0</v>
      </c>
      <c r="O21" s="3"/>
      <c r="P21" s="3"/>
      <c r="Q21" s="3"/>
      <c r="R21" s="69"/>
      <c r="S21" s="69"/>
      <c r="T21" s="69"/>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ht="13.5">
      <c r="A22" s="25">
        <v>12</v>
      </c>
      <c r="B22" s="4" t="s">
        <v>73</v>
      </c>
      <c r="C22" s="70">
        <f t="shared" si="5"/>
        <v>436331</v>
      </c>
      <c r="D22" s="70">
        <f t="shared" si="3"/>
        <v>0</v>
      </c>
      <c r="E22" s="5"/>
      <c r="F22" s="5"/>
      <c r="G22" s="70">
        <f t="shared" si="4"/>
        <v>436298</v>
      </c>
      <c r="H22" s="5">
        <f>436331-33</f>
        <v>436298</v>
      </c>
      <c r="I22" s="5"/>
      <c r="J22" s="3"/>
      <c r="K22" s="3"/>
      <c r="L22" s="3"/>
      <c r="M22" s="3"/>
      <c r="N22" s="3">
        <f t="shared" si="6"/>
        <v>33</v>
      </c>
      <c r="O22" s="3"/>
      <c r="P22" s="3">
        <v>33</v>
      </c>
      <c r="Q22" s="3"/>
      <c r="R22" s="69"/>
      <c r="S22" s="69"/>
      <c r="T22" s="69"/>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ht="13.5">
      <c r="A23" s="25">
        <v>13</v>
      </c>
      <c r="B23" s="4" t="s">
        <v>72</v>
      </c>
      <c r="C23" s="70">
        <f t="shared" si="5"/>
        <v>343563</v>
      </c>
      <c r="D23" s="70">
        <f t="shared" si="3"/>
        <v>22000</v>
      </c>
      <c r="E23" s="5">
        <v>22000</v>
      </c>
      <c r="F23" s="5"/>
      <c r="G23" s="70">
        <f t="shared" si="4"/>
        <v>321520</v>
      </c>
      <c r="H23" s="5">
        <f>321563-43</f>
        <v>321520</v>
      </c>
      <c r="I23" s="5"/>
      <c r="J23" s="3"/>
      <c r="K23" s="3"/>
      <c r="L23" s="3"/>
      <c r="M23" s="3"/>
      <c r="N23" s="3">
        <f t="shared" si="6"/>
        <v>43</v>
      </c>
      <c r="O23" s="3"/>
      <c r="P23" s="3">
        <v>43</v>
      </c>
      <c r="Q23" s="3"/>
      <c r="R23" s="69"/>
      <c r="S23" s="69"/>
      <c r="T23" s="69"/>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ht="13.5">
      <c r="A24" s="25">
        <v>14</v>
      </c>
      <c r="B24" s="4" t="s">
        <v>43</v>
      </c>
      <c r="C24" s="70">
        <f t="shared" si="5"/>
        <v>102724</v>
      </c>
      <c r="D24" s="70">
        <f t="shared" si="3"/>
        <v>0</v>
      </c>
      <c r="E24" s="5"/>
      <c r="F24" s="5"/>
      <c r="G24" s="70">
        <f t="shared" si="4"/>
        <v>99171</v>
      </c>
      <c r="H24" s="5">
        <f>99884-713</f>
        <v>99171</v>
      </c>
      <c r="I24" s="5"/>
      <c r="J24" s="3"/>
      <c r="K24" s="3"/>
      <c r="L24" s="3"/>
      <c r="M24" s="3"/>
      <c r="N24" s="3">
        <f t="shared" si="6"/>
        <v>3553</v>
      </c>
      <c r="O24" s="3">
        <v>2840</v>
      </c>
      <c r="P24" s="3">
        <v>713</v>
      </c>
      <c r="Q24" s="3"/>
      <c r="R24" s="69"/>
      <c r="S24" s="69"/>
      <c r="T24" s="69"/>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row r="25" spans="1:256" ht="13.5">
      <c r="A25" s="25">
        <v>15</v>
      </c>
      <c r="B25" s="4" t="s">
        <v>32</v>
      </c>
      <c r="C25" s="70">
        <f t="shared" si="5"/>
        <v>89960</v>
      </c>
      <c r="D25" s="70">
        <f t="shared" si="3"/>
        <v>0</v>
      </c>
      <c r="E25" s="5"/>
      <c r="F25" s="5"/>
      <c r="G25" s="70">
        <f t="shared" si="4"/>
        <v>89816</v>
      </c>
      <c r="H25" s="5">
        <f>89960-144</f>
        <v>89816</v>
      </c>
      <c r="I25" s="5"/>
      <c r="J25" s="3"/>
      <c r="K25" s="3"/>
      <c r="L25" s="3"/>
      <c r="M25" s="3"/>
      <c r="N25" s="3">
        <f t="shared" si="6"/>
        <v>144</v>
      </c>
      <c r="O25" s="3"/>
      <c r="P25" s="3">
        <v>144</v>
      </c>
      <c r="Q25" s="3"/>
      <c r="R25" s="69"/>
      <c r="S25" s="69"/>
      <c r="T25" s="69"/>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ht="13.5">
      <c r="A26" s="25">
        <v>16</v>
      </c>
      <c r="B26" s="4" t="s">
        <v>34</v>
      </c>
      <c r="C26" s="70">
        <f t="shared" si="5"/>
        <v>57816</v>
      </c>
      <c r="D26" s="70">
        <f t="shared" si="3"/>
        <v>0</v>
      </c>
      <c r="E26" s="5"/>
      <c r="F26" s="5"/>
      <c r="G26" s="70">
        <f t="shared" si="4"/>
        <v>57816</v>
      </c>
      <c r="H26" s="5">
        <v>57816</v>
      </c>
      <c r="I26" s="5"/>
      <c r="J26" s="3"/>
      <c r="K26" s="3"/>
      <c r="L26" s="3"/>
      <c r="M26" s="3"/>
      <c r="N26" s="3">
        <f t="shared" si="6"/>
        <v>0</v>
      </c>
      <c r="O26" s="3"/>
      <c r="P26" s="3"/>
      <c r="Q26" s="3"/>
      <c r="R26" s="69"/>
      <c r="S26" s="69"/>
      <c r="T26" s="69"/>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ht="13.5">
      <c r="A27" s="25">
        <v>17</v>
      </c>
      <c r="B27" s="4" t="s">
        <v>37</v>
      </c>
      <c r="C27" s="70">
        <f t="shared" si="5"/>
        <v>33408</v>
      </c>
      <c r="D27" s="70">
        <f t="shared" si="3"/>
        <v>0</v>
      </c>
      <c r="E27" s="5"/>
      <c r="F27" s="5"/>
      <c r="G27" s="70">
        <f t="shared" si="4"/>
        <v>33207</v>
      </c>
      <c r="H27" s="5">
        <f>33408-201</f>
        <v>33207</v>
      </c>
      <c r="I27" s="5"/>
      <c r="J27" s="3"/>
      <c r="K27" s="3"/>
      <c r="L27" s="3"/>
      <c r="M27" s="3"/>
      <c r="N27" s="3">
        <f t="shared" si="6"/>
        <v>201</v>
      </c>
      <c r="O27" s="3"/>
      <c r="P27" s="3">
        <v>201</v>
      </c>
      <c r="Q27" s="3"/>
      <c r="R27" s="69"/>
      <c r="S27" s="69"/>
      <c r="T27" s="69"/>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ht="13.5">
      <c r="A28" s="25">
        <v>18</v>
      </c>
      <c r="B28" s="4" t="s">
        <v>42</v>
      </c>
      <c r="C28" s="70">
        <f t="shared" si="5"/>
        <v>65755</v>
      </c>
      <c r="D28" s="70">
        <f t="shared" si="3"/>
        <v>0</v>
      </c>
      <c r="E28" s="5"/>
      <c r="F28" s="5"/>
      <c r="G28" s="70">
        <f t="shared" si="4"/>
        <v>65755</v>
      </c>
      <c r="H28" s="5">
        <v>65755</v>
      </c>
      <c r="I28" s="5"/>
      <c r="J28" s="3"/>
      <c r="K28" s="3"/>
      <c r="L28" s="3"/>
      <c r="M28" s="3"/>
      <c r="N28" s="3">
        <f t="shared" si="6"/>
        <v>0</v>
      </c>
      <c r="O28" s="3"/>
      <c r="P28" s="3"/>
      <c r="Q28" s="3"/>
      <c r="R28" s="69"/>
      <c r="S28" s="69"/>
      <c r="T28" s="69"/>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6" ht="13.5">
      <c r="A29" s="25">
        <v>19</v>
      </c>
      <c r="B29" s="4" t="s">
        <v>41</v>
      </c>
      <c r="C29" s="70">
        <f t="shared" si="5"/>
        <v>8834</v>
      </c>
      <c r="D29" s="70">
        <f t="shared" si="3"/>
        <v>0</v>
      </c>
      <c r="E29" s="5"/>
      <c r="F29" s="5"/>
      <c r="G29" s="70">
        <f t="shared" si="4"/>
        <v>8834</v>
      </c>
      <c r="H29" s="3">
        <v>8834</v>
      </c>
      <c r="I29" s="3"/>
      <c r="J29" s="3"/>
      <c r="K29" s="3"/>
      <c r="L29" s="3"/>
      <c r="M29" s="3"/>
      <c r="N29" s="3">
        <f t="shared" si="6"/>
        <v>0</v>
      </c>
      <c r="O29" s="3"/>
      <c r="P29" s="3"/>
      <c r="Q29" s="3"/>
      <c r="R29" s="69"/>
      <c r="S29" s="69"/>
      <c r="T29" s="69"/>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row>
    <row r="30" spans="1:256" ht="13.5">
      <c r="A30" s="25">
        <v>20</v>
      </c>
      <c r="B30" s="28" t="s">
        <v>47</v>
      </c>
      <c r="C30" s="70">
        <f t="shared" si="5"/>
        <v>63972</v>
      </c>
      <c r="D30" s="70">
        <f t="shared" si="3"/>
        <v>0</v>
      </c>
      <c r="E30" s="5"/>
      <c r="F30" s="5"/>
      <c r="G30" s="70">
        <f t="shared" si="4"/>
        <v>63972</v>
      </c>
      <c r="H30" s="3">
        <v>63972</v>
      </c>
      <c r="I30" s="3"/>
      <c r="J30" s="3"/>
      <c r="K30" s="3"/>
      <c r="L30" s="3"/>
      <c r="M30" s="3"/>
      <c r="N30" s="3">
        <f t="shared" si="6"/>
        <v>0</v>
      </c>
      <c r="O30" s="3"/>
      <c r="P30" s="3"/>
      <c r="Q30" s="3"/>
      <c r="R30" s="69"/>
      <c r="S30" s="69"/>
      <c r="T30" s="69"/>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row>
    <row r="31" spans="1:256" ht="13.5">
      <c r="A31" s="25">
        <v>21</v>
      </c>
      <c r="B31" s="4" t="s">
        <v>31</v>
      </c>
      <c r="C31" s="70">
        <f t="shared" si="5"/>
        <v>139809</v>
      </c>
      <c r="D31" s="70">
        <f t="shared" si="3"/>
        <v>35600</v>
      </c>
      <c r="E31" s="70">
        <v>35600</v>
      </c>
      <c r="F31" s="70"/>
      <c r="G31" s="70">
        <f t="shared" si="4"/>
        <v>104209</v>
      </c>
      <c r="H31" s="5">
        <v>104209</v>
      </c>
      <c r="I31" s="5"/>
      <c r="J31" s="5"/>
      <c r="K31" s="5"/>
      <c r="L31" s="5"/>
      <c r="M31" s="5"/>
      <c r="N31" s="3">
        <f t="shared" si="6"/>
        <v>0</v>
      </c>
      <c r="O31" s="29"/>
      <c r="P31" s="29"/>
      <c r="Q31" s="29"/>
      <c r="R31" s="69"/>
      <c r="S31" s="69"/>
      <c r="T31" s="69"/>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ht="13.5">
      <c r="A32" s="25">
        <v>22</v>
      </c>
      <c r="B32" s="28" t="s">
        <v>83</v>
      </c>
      <c r="C32" s="70">
        <f t="shared" si="5"/>
        <v>6208</v>
      </c>
      <c r="D32" s="70">
        <f t="shared" si="3"/>
        <v>0</v>
      </c>
      <c r="E32" s="5"/>
      <c r="F32" s="5"/>
      <c r="G32" s="70">
        <f t="shared" si="4"/>
        <v>6208</v>
      </c>
      <c r="H32" s="3">
        <v>6208</v>
      </c>
      <c r="I32" s="3"/>
      <c r="J32" s="3"/>
      <c r="K32" s="3"/>
      <c r="L32" s="3"/>
      <c r="M32" s="3"/>
      <c r="N32" s="3">
        <f t="shared" si="6"/>
        <v>0</v>
      </c>
      <c r="O32" s="3"/>
      <c r="P32" s="3"/>
      <c r="Q32" s="3"/>
      <c r="R32" s="69"/>
      <c r="S32" s="69"/>
      <c r="T32" s="69"/>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ht="13.5">
      <c r="A33" s="25">
        <v>23</v>
      </c>
      <c r="B33" s="28" t="s">
        <v>84</v>
      </c>
      <c r="C33" s="70">
        <f t="shared" si="5"/>
        <v>10169</v>
      </c>
      <c r="D33" s="70">
        <f t="shared" si="3"/>
        <v>0</v>
      </c>
      <c r="E33" s="5"/>
      <c r="F33" s="5"/>
      <c r="G33" s="70">
        <f t="shared" si="4"/>
        <v>10169</v>
      </c>
      <c r="H33" s="3">
        <v>10169</v>
      </c>
      <c r="I33" s="3"/>
      <c r="J33" s="3"/>
      <c r="K33" s="3"/>
      <c r="L33" s="3"/>
      <c r="M33" s="3"/>
      <c r="N33" s="3">
        <f t="shared" si="6"/>
        <v>0</v>
      </c>
      <c r="O33" s="3"/>
      <c r="P33" s="3"/>
      <c r="Q33" s="3"/>
      <c r="R33" s="69"/>
      <c r="S33" s="69"/>
      <c r="T33" s="69"/>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row>
    <row r="34" spans="1:256" ht="13.5">
      <c r="A34" s="25">
        <v>24</v>
      </c>
      <c r="B34" s="28" t="s">
        <v>81</v>
      </c>
      <c r="C34" s="70">
        <f t="shared" si="5"/>
        <v>5247</v>
      </c>
      <c r="D34" s="70">
        <f t="shared" si="3"/>
        <v>0</v>
      </c>
      <c r="E34" s="5"/>
      <c r="F34" s="5"/>
      <c r="G34" s="70">
        <f t="shared" si="4"/>
        <v>5247</v>
      </c>
      <c r="H34" s="3">
        <v>5247</v>
      </c>
      <c r="I34" s="3"/>
      <c r="J34" s="3"/>
      <c r="K34" s="3"/>
      <c r="L34" s="3"/>
      <c r="M34" s="3"/>
      <c r="N34" s="3">
        <f t="shared" si="6"/>
        <v>0</v>
      </c>
      <c r="O34" s="3"/>
      <c r="P34" s="3"/>
      <c r="Q34" s="3"/>
      <c r="R34" s="69"/>
      <c r="S34" s="69"/>
      <c r="T34" s="69"/>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row>
    <row r="35" spans="1:256" ht="13.5">
      <c r="A35" s="25">
        <v>25</v>
      </c>
      <c r="B35" s="28" t="s">
        <v>82</v>
      </c>
      <c r="C35" s="70">
        <f t="shared" si="5"/>
        <v>4672</v>
      </c>
      <c r="D35" s="70">
        <f t="shared" si="3"/>
        <v>0</v>
      </c>
      <c r="E35" s="5"/>
      <c r="F35" s="5"/>
      <c r="G35" s="70">
        <f t="shared" si="4"/>
        <v>4672</v>
      </c>
      <c r="H35" s="3">
        <v>4672</v>
      </c>
      <c r="I35" s="3"/>
      <c r="J35" s="3"/>
      <c r="K35" s="3"/>
      <c r="L35" s="3"/>
      <c r="M35" s="3"/>
      <c r="N35" s="3">
        <f t="shared" si="6"/>
        <v>0</v>
      </c>
      <c r="O35" s="3"/>
      <c r="P35" s="3"/>
      <c r="Q35" s="3"/>
      <c r="R35" s="69"/>
      <c r="S35" s="69"/>
      <c r="T35" s="69"/>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ht="13.5">
      <c r="A36" s="25">
        <v>26</v>
      </c>
      <c r="B36" s="28" t="s">
        <v>80</v>
      </c>
      <c r="C36" s="70">
        <f t="shared" si="5"/>
        <v>2881</v>
      </c>
      <c r="D36" s="70">
        <f t="shared" si="3"/>
        <v>0</v>
      </c>
      <c r="E36" s="5"/>
      <c r="F36" s="5"/>
      <c r="G36" s="70">
        <f t="shared" si="4"/>
        <v>2881</v>
      </c>
      <c r="H36" s="3">
        <v>2881</v>
      </c>
      <c r="I36" s="3"/>
      <c r="J36" s="3"/>
      <c r="K36" s="3"/>
      <c r="L36" s="3"/>
      <c r="M36" s="3"/>
      <c r="N36" s="3">
        <f t="shared" si="6"/>
        <v>0</v>
      </c>
      <c r="O36" s="3"/>
      <c r="P36" s="3"/>
      <c r="Q36" s="3"/>
      <c r="R36" s="69"/>
      <c r="S36" s="69"/>
      <c r="T36" s="69"/>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ht="13.5">
      <c r="A37" s="25">
        <v>27</v>
      </c>
      <c r="B37" s="4" t="s">
        <v>50</v>
      </c>
      <c r="C37" s="70">
        <f t="shared" si="5"/>
        <v>43308</v>
      </c>
      <c r="D37" s="70">
        <f t="shared" si="3"/>
        <v>7380</v>
      </c>
      <c r="E37" s="5">
        <v>7380</v>
      </c>
      <c r="F37" s="5"/>
      <c r="G37" s="70">
        <f t="shared" si="4"/>
        <v>35928</v>
      </c>
      <c r="H37" s="3">
        <v>35928</v>
      </c>
      <c r="I37" s="3"/>
      <c r="J37" s="3"/>
      <c r="K37" s="3"/>
      <c r="L37" s="3"/>
      <c r="M37" s="3"/>
      <c r="N37" s="3">
        <f t="shared" si="6"/>
        <v>0</v>
      </c>
      <c r="O37" s="3"/>
      <c r="P37" s="3"/>
      <c r="Q37" s="3"/>
      <c r="R37" s="69"/>
      <c r="S37" s="69"/>
      <c r="T37" s="69"/>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ht="13.5">
      <c r="A38" s="25">
        <v>28</v>
      </c>
      <c r="B38" s="4" t="s">
        <v>51</v>
      </c>
      <c r="C38" s="70">
        <f t="shared" si="5"/>
        <v>138072</v>
      </c>
      <c r="D38" s="70">
        <f t="shared" si="3"/>
        <v>66700</v>
      </c>
      <c r="E38" s="5">
        <v>66700</v>
      </c>
      <c r="F38" s="5"/>
      <c r="G38" s="70">
        <f t="shared" si="4"/>
        <v>71372</v>
      </c>
      <c r="H38" s="3">
        <v>71372</v>
      </c>
      <c r="I38" s="3"/>
      <c r="J38" s="3"/>
      <c r="K38" s="3"/>
      <c r="L38" s="3"/>
      <c r="M38" s="3"/>
      <c r="N38" s="3">
        <f t="shared" si="6"/>
        <v>0</v>
      </c>
      <c r="O38" s="3"/>
      <c r="P38" s="3"/>
      <c r="Q38" s="3"/>
      <c r="R38" s="69"/>
      <c r="S38" s="69"/>
      <c r="T38" s="69"/>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ht="13.5">
      <c r="A39" s="25">
        <v>29</v>
      </c>
      <c r="B39" s="4" t="s">
        <v>52</v>
      </c>
      <c r="C39" s="70">
        <f t="shared" si="5"/>
        <v>22970</v>
      </c>
      <c r="D39" s="70">
        <f t="shared" si="3"/>
        <v>3870</v>
      </c>
      <c r="E39" s="5">
        <v>3870</v>
      </c>
      <c r="F39" s="5"/>
      <c r="G39" s="70">
        <f t="shared" si="4"/>
        <v>19100</v>
      </c>
      <c r="H39" s="3">
        <v>19100</v>
      </c>
      <c r="I39" s="3"/>
      <c r="J39" s="3"/>
      <c r="K39" s="3"/>
      <c r="L39" s="3"/>
      <c r="M39" s="3"/>
      <c r="N39" s="3">
        <f t="shared" si="6"/>
        <v>0</v>
      </c>
      <c r="O39" s="3"/>
      <c r="P39" s="3"/>
      <c r="Q39" s="3"/>
      <c r="R39" s="69"/>
      <c r="S39" s="69"/>
      <c r="T39" s="69"/>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ht="13.5">
      <c r="A40" s="25">
        <v>30</v>
      </c>
      <c r="B40" s="28" t="s">
        <v>45</v>
      </c>
      <c r="C40" s="70">
        <f t="shared" si="5"/>
        <v>11219</v>
      </c>
      <c r="D40" s="70">
        <f t="shared" si="3"/>
        <v>0</v>
      </c>
      <c r="E40" s="5"/>
      <c r="F40" s="5"/>
      <c r="G40" s="70">
        <f t="shared" si="4"/>
        <v>11219</v>
      </c>
      <c r="H40" s="3">
        <v>11219</v>
      </c>
      <c r="I40" s="3"/>
      <c r="J40" s="3"/>
      <c r="K40" s="3"/>
      <c r="L40" s="3"/>
      <c r="M40" s="3"/>
      <c r="N40" s="3">
        <f t="shared" si="6"/>
        <v>0</v>
      </c>
      <c r="O40" s="3"/>
      <c r="P40" s="3"/>
      <c r="Q40" s="3"/>
      <c r="R40" s="69"/>
      <c r="S40" s="69"/>
      <c r="T40" s="69"/>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ht="13.5">
      <c r="A41" s="25">
        <v>31</v>
      </c>
      <c r="B41" s="28" t="s">
        <v>49</v>
      </c>
      <c r="C41" s="70">
        <f t="shared" si="5"/>
        <v>20394</v>
      </c>
      <c r="D41" s="70">
        <f>SUM(E41:F41)</f>
        <v>0</v>
      </c>
      <c r="E41" s="5"/>
      <c r="F41" s="5"/>
      <c r="G41" s="70">
        <f>SUM(H41:I41)</f>
        <v>20394</v>
      </c>
      <c r="H41" s="3">
        <v>20394</v>
      </c>
      <c r="I41" s="3"/>
      <c r="J41" s="3"/>
      <c r="K41" s="3"/>
      <c r="L41" s="3"/>
      <c r="M41" s="3"/>
      <c r="N41" s="3">
        <f>SUM(O41:P41)</f>
        <v>0</v>
      </c>
      <c r="O41" s="3"/>
      <c r="P41" s="3"/>
      <c r="Q41" s="3"/>
      <c r="R41" s="69"/>
      <c r="S41" s="69"/>
      <c r="T41" s="69"/>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ht="13.5">
      <c r="A42" s="25">
        <v>32</v>
      </c>
      <c r="B42" s="28" t="s">
        <v>44</v>
      </c>
      <c r="C42" s="70">
        <f t="shared" si="5"/>
        <v>28161</v>
      </c>
      <c r="D42" s="70">
        <f>SUM(E42:F42)</f>
        <v>1120</v>
      </c>
      <c r="E42" s="5">
        <v>1120</v>
      </c>
      <c r="F42" s="5"/>
      <c r="G42" s="70">
        <f>SUM(H42:I42)</f>
        <v>27041</v>
      </c>
      <c r="H42" s="3">
        <v>27041</v>
      </c>
      <c r="I42" s="3"/>
      <c r="J42" s="3"/>
      <c r="K42" s="3"/>
      <c r="L42" s="3"/>
      <c r="M42" s="3"/>
      <c r="N42" s="3">
        <f>SUM(O42:P42)</f>
        <v>0</v>
      </c>
      <c r="O42" s="3"/>
      <c r="P42" s="3"/>
      <c r="Q42" s="3"/>
      <c r="R42" s="69"/>
      <c r="S42" s="69"/>
      <c r="T42" s="69"/>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ht="13.5">
      <c r="A43" s="25">
        <v>33</v>
      </c>
      <c r="B43" s="28" t="s">
        <v>48</v>
      </c>
      <c r="C43" s="70">
        <f t="shared" si="5"/>
        <v>16692.661717119998</v>
      </c>
      <c r="D43" s="70">
        <f>SUM(E43:F43)</f>
        <v>0</v>
      </c>
      <c r="E43" s="3"/>
      <c r="F43" s="3"/>
      <c r="G43" s="70">
        <f>SUM(H43:I43)</f>
        <v>16692.661717119998</v>
      </c>
      <c r="H43" s="3">
        <v>16692.661717119998</v>
      </c>
      <c r="I43" s="3"/>
      <c r="J43" s="3"/>
      <c r="K43" s="31"/>
      <c r="L43" s="31"/>
      <c r="M43" s="31"/>
      <c r="N43" s="3">
        <f>SUM(O43:P43)</f>
        <v>0</v>
      </c>
      <c r="O43" s="31"/>
      <c r="P43" s="31"/>
      <c r="Q43" s="31"/>
      <c r="R43" s="69"/>
      <c r="S43" s="69"/>
      <c r="T43" s="69"/>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256" ht="13.5">
      <c r="A44" s="25">
        <v>34</v>
      </c>
      <c r="B44" s="4" t="s">
        <v>79</v>
      </c>
      <c r="C44" s="70">
        <f t="shared" si="5"/>
        <v>47977</v>
      </c>
      <c r="D44" s="70">
        <f>SUM(E44:F44)</f>
        <v>15000</v>
      </c>
      <c r="E44" s="5">
        <v>15000</v>
      </c>
      <c r="F44" s="5"/>
      <c r="G44" s="70">
        <f>SUM(H44:I44)</f>
        <v>32977</v>
      </c>
      <c r="H44" s="3">
        <v>32977</v>
      </c>
      <c r="I44" s="3"/>
      <c r="J44" s="3"/>
      <c r="K44" s="3"/>
      <c r="L44" s="3"/>
      <c r="M44" s="3"/>
      <c r="N44" s="3">
        <f>SUM(O44:P44)</f>
        <v>0</v>
      </c>
      <c r="O44" s="3"/>
      <c r="P44" s="3"/>
      <c r="Q44" s="3"/>
      <c r="R44" s="69"/>
      <c r="S44" s="69"/>
      <c r="T44" s="69"/>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row r="45" spans="1:256" ht="13.5">
      <c r="A45" s="25">
        <v>35</v>
      </c>
      <c r="B45" s="28" t="s">
        <v>46</v>
      </c>
      <c r="C45" s="70">
        <f t="shared" si="5"/>
        <v>14971</v>
      </c>
      <c r="D45" s="70">
        <f>SUM(E45:F45)</f>
        <v>730</v>
      </c>
      <c r="E45" s="5">
        <v>730</v>
      </c>
      <c r="F45" s="5"/>
      <c r="G45" s="70">
        <f>SUM(H45:I45)</f>
        <v>14241</v>
      </c>
      <c r="H45" s="3">
        <v>14241</v>
      </c>
      <c r="I45" s="3"/>
      <c r="J45" s="3"/>
      <c r="K45" s="3"/>
      <c r="L45" s="3"/>
      <c r="M45" s="3"/>
      <c r="N45" s="3">
        <f t="shared" si="6"/>
        <v>0</v>
      </c>
      <c r="O45" s="3"/>
      <c r="P45" s="3"/>
      <c r="Q45" s="3"/>
      <c r="R45" s="69"/>
      <c r="S45" s="69"/>
      <c r="T45" s="69"/>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row>
    <row r="46" spans="1:256" ht="27">
      <c r="A46" s="25">
        <v>36</v>
      </c>
      <c r="B46" s="33" t="s">
        <v>114</v>
      </c>
      <c r="C46" s="70">
        <f t="shared" si="5"/>
        <v>300</v>
      </c>
      <c r="D46" s="70">
        <f aca="true" t="shared" si="7" ref="D46:D57">SUM(E46:F46)</f>
        <v>0</v>
      </c>
      <c r="E46" s="5"/>
      <c r="F46" s="5"/>
      <c r="G46" s="70">
        <f aca="true" t="shared" si="8" ref="G46:G82">SUM(H46:I46)</f>
        <v>300</v>
      </c>
      <c r="H46" s="3">
        <v>300</v>
      </c>
      <c r="I46" s="3"/>
      <c r="J46" s="3"/>
      <c r="K46" s="3"/>
      <c r="L46" s="3"/>
      <c r="M46" s="3"/>
      <c r="N46" s="3">
        <f t="shared" si="6"/>
        <v>0</v>
      </c>
      <c r="O46" s="3"/>
      <c r="P46" s="3"/>
      <c r="Q46" s="3"/>
      <c r="R46" s="69"/>
      <c r="S46" s="69"/>
      <c r="T46" s="69"/>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row>
    <row r="47" spans="1:256" ht="13.5">
      <c r="A47" s="25">
        <v>37</v>
      </c>
      <c r="B47" s="28" t="s">
        <v>143</v>
      </c>
      <c r="C47" s="70">
        <f t="shared" si="5"/>
        <v>1660</v>
      </c>
      <c r="D47" s="70">
        <f t="shared" si="7"/>
        <v>1660</v>
      </c>
      <c r="E47" s="5">
        <v>1660</v>
      </c>
      <c r="F47" s="5"/>
      <c r="G47" s="70">
        <f t="shared" si="8"/>
        <v>0</v>
      </c>
      <c r="H47" s="3"/>
      <c r="I47" s="3"/>
      <c r="J47" s="3"/>
      <c r="K47" s="3"/>
      <c r="L47" s="3"/>
      <c r="M47" s="3"/>
      <c r="N47" s="3">
        <f t="shared" si="6"/>
        <v>0</v>
      </c>
      <c r="O47" s="3"/>
      <c r="P47" s="3"/>
      <c r="Q47" s="3"/>
      <c r="R47" s="69"/>
      <c r="S47" s="69"/>
      <c r="T47" s="69"/>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row>
    <row r="48" spans="1:256" ht="13.5">
      <c r="A48" s="25">
        <v>38</v>
      </c>
      <c r="B48" s="28" t="s">
        <v>144</v>
      </c>
      <c r="C48" s="70">
        <f t="shared" si="5"/>
        <v>8800</v>
      </c>
      <c r="D48" s="70">
        <f t="shared" si="7"/>
        <v>8800</v>
      </c>
      <c r="E48" s="5">
        <v>8800</v>
      </c>
      <c r="F48" s="5"/>
      <c r="G48" s="70">
        <f t="shared" si="8"/>
        <v>0</v>
      </c>
      <c r="H48" s="3"/>
      <c r="I48" s="3"/>
      <c r="J48" s="3"/>
      <c r="K48" s="3"/>
      <c r="L48" s="3"/>
      <c r="M48" s="3"/>
      <c r="N48" s="3">
        <f t="shared" si="6"/>
        <v>0</v>
      </c>
      <c r="O48" s="3"/>
      <c r="P48" s="3"/>
      <c r="Q48" s="3"/>
      <c r="R48" s="69"/>
      <c r="S48" s="69"/>
      <c r="T48" s="69"/>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row>
    <row r="49" spans="1:256" ht="13.5">
      <c r="A49" s="25">
        <v>39</v>
      </c>
      <c r="B49" s="28" t="s">
        <v>91</v>
      </c>
      <c r="C49" s="70">
        <f t="shared" si="5"/>
        <v>133950</v>
      </c>
      <c r="D49" s="70">
        <f t="shared" si="7"/>
        <v>131750</v>
      </c>
      <c r="E49" s="5">
        <v>131750</v>
      </c>
      <c r="F49" s="5"/>
      <c r="G49" s="70">
        <f t="shared" si="8"/>
        <v>0</v>
      </c>
      <c r="H49" s="3"/>
      <c r="I49" s="3"/>
      <c r="J49" s="3"/>
      <c r="K49" s="3"/>
      <c r="L49" s="3"/>
      <c r="M49" s="3"/>
      <c r="N49" s="3">
        <f t="shared" si="6"/>
        <v>2200</v>
      </c>
      <c r="O49" s="3">
        <v>2200</v>
      </c>
      <c r="P49" s="3"/>
      <c r="Q49" s="3"/>
      <c r="R49" s="69"/>
      <c r="S49" s="69"/>
      <c r="T49" s="69"/>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row>
    <row r="50" spans="1:256" ht="13.5">
      <c r="A50" s="25">
        <v>40</v>
      </c>
      <c r="B50" s="28" t="s">
        <v>90</v>
      </c>
      <c r="C50" s="70">
        <f t="shared" si="5"/>
        <v>912468</v>
      </c>
      <c r="D50" s="70">
        <f t="shared" si="7"/>
        <v>912468</v>
      </c>
      <c r="E50" s="5">
        <v>912468</v>
      </c>
      <c r="F50" s="5"/>
      <c r="G50" s="70">
        <f t="shared" si="8"/>
        <v>0</v>
      </c>
      <c r="H50" s="3"/>
      <c r="I50" s="3"/>
      <c r="J50" s="3"/>
      <c r="K50" s="3"/>
      <c r="L50" s="3"/>
      <c r="M50" s="3"/>
      <c r="N50" s="3">
        <f t="shared" si="6"/>
        <v>0</v>
      </c>
      <c r="O50" s="3"/>
      <c r="P50" s="3"/>
      <c r="Q50" s="3"/>
      <c r="R50" s="69"/>
      <c r="S50" s="69"/>
      <c r="T50" s="69"/>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row>
    <row r="51" spans="1:256" ht="13.5">
      <c r="A51" s="25">
        <v>41</v>
      </c>
      <c r="B51" s="28" t="s">
        <v>89</v>
      </c>
      <c r="C51" s="70">
        <f t="shared" si="5"/>
        <v>215030</v>
      </c>
      <c r="D51" s="70">
        <f t="shared" si="7"/>
        <v>215030</v>
      </c>
      <c r="E51" s="5">
        <v>215030</v>
      </c>
      <c r="F51" s="5"/>
      <c r="G51" s="70">
        <f t="shared" si="8"/>
        <v>0</v>
      </c>
      <c r="H51" s="3"/>
      <c r="I51" s="3"/>
      <c r="J51" s="3"/>
      <c r="K51" s="3"/>
      <c r="L51" s="3"/>
      <c r="M51" s="3"/>
      <c r="N51" s="3">
        <f t="shared" si="6"/>
        <v>0</v>
      </c>
      <c r="O51" s="3"/>
      <c r="P51" s="3"/>
      <c r="Q51" s="3"/>
      <c r="R51" s="69"/>
      <c r="S51" s="69"/>
      <c r="T51" s="69"/>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ht="13.5">
      <c r="A52" s="25">
        <v>42</v>
      </c>
      <c r="B52" s="28" t="s">
        <v>117</v>
      </c>
      <c r="C52" s="70">
        <f t="shared" si="5"/>
        <v>43490</v>
      </c>
      <c r="D52" s="70">
        <f t="shared" si="7"/>
        <v>43490</v>
      </c>
      <c r="E52" s="5">
        <v>43490</v>
      </c>
      <c r="F52" s="5"/>
      <c r="G52" s="70">
        <f t="shared" si="8"/>
        <v>0</v>
      </c>
      <c r="H52" s="3"/>
      <c r="I52" s="3"/>
      <c r="J52" s="3"/>
      <c r="K52" s="3"/>
      <c r="L52" s="3"/>
      <c r="M52" s="3"/>
      <c r="N52" s="3">
        <f t="shared" si="6"/>
        <v>0</v>
      </c>
      <c r="O52" s="3"/>
      <c r="P52" s="3"/>
      <c r="Q52" s="3"/>
      <c r="R52" s="69"/>
      <c r="S52" s="69"/>
      <c r="T52" s="69"/>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row>
    <row r="53" spans="1:256" ht="13.5">
      <c r="A53" s="25">
        <v>43</v>
      </c>
      <c r="B53" s="28" t="s">
        <v>119</v>
      </c>
      <c r="C53" s="70">
        <f t="shared" si="5"/>
        <v>37350</v>
      </c>
      <c r="D53" s="70">
        <f t="shared" si="7"/>
        <v>37350</v>
      </c>
      <c r="E53" s="5">
        <v>37350</v>
      </c>
      <c r="F53" s="5"/>
      <c r="G53" s="70">
        <f t="shared" si="8"/>
        <v>0</v>
      </c>
      <c r="H53" s="3"/>
      <c r="I53" s="3"/>
      <c r="J53" s="3"/>
      <c r="K53" s="3"/>
      <c r="L53" s="3"/>
      <c r="M53" s="3"/>
      <c r="N53" s="3">
        <f t="shared" si="6"/>
        <v>0</v>
      </c>
      <c r="O53" s="3"/>
      <c r="P53" s="3"/>
      <c r="Q53" s="3"/>
      <c r="R53" s="69"/>
      <c r="S53" s="69"/>
      <c r="T53" s="69"/>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row>
    <row r="54" spans="1:256" ht="13.5">
      <c r="A54" s="25">
        <v>44</v>
      </c>
      <c r="B54" s="28" t="s">
        <v>115</v>
      </c>
      <c r="C54" s="70">
        <f t="shared" si="5"/>
        <v>10570</v>
      </c>
      <c r="D54" s="70">
        <f t="shared" si="7"/>
        <v>10570</v>
      </c>
      <c r="E54" s="5">
        <v>10570</v>
      </c>
      <c r="F54" s="5"/>
      <c r="G54" s="70">
        <f t="shared" si="8"/>
        <v>0</v>
      </c>
      <c r="H54" s="3"/>
      <c r="I54" s="3"/>
      <c r="J54" s="3"/>
      <c r="K54" s="3"/>
      <c r="L54" s="3"/>
      <c r="M54" s="3"/>
      <c r="N54" s="3">
        <f t="shared" si="6"/>
        <v>0</v>
      </c>
      <c r="O54" s="3"/>
      <c r="P54" s="3"/>
      <c r="Q54" s="3"/>
      <c r="R54" s="69"/>
      <c r="S54" s="69"/>
      <c r="T54" s="69"/>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row>
    <row r="55" spans="1:256" ht="13.5">
      <c r="A55" s="25">
        <v>45</v>
      </c>
      <c r="B55" s="28" t="s">
        <v>120</v>
      </c>
      <c r="C55" s="70">
        <f t="shared" si="5"/>
        <v>50000</v>
      </c>
      <c r="D55" s="70">
        <f t="shared" si="7"/>
        <v>50000</v>
      </c>
      <c r="E55" s="5">
        <v>50000</v>
      </c>
      <c r="F55" s="5"/>
      <c r="G55" s="70">
        <f t="shared" si="8"/>
        <v>0</v>
      </c>
      <c r="H55" s="3"/>
      <c r="I55" s="3"/>
      <c r="J55" s="3"/>
      <c r="K55" s="3"/>
      <c r="L55" s="3"/>
      <c r="M55" s="3"/>
      <c r="N55" s="3">
        <f t="shared" si="6"/>
        <v>0</v>
      </c>
      <c r="O55" s="3"/>
      <c r="P55" s="3"/>
      <c r="Q55" s="3"/>
      <c r="R55" s="69"/>
      <c r="S55" s="69"/>
      <c r="T55" s="69"/>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row>
    <row r="56" spans="1:256" ht="13.5">
      <c r="A56" s="25">
        <v>46</v>
      </c>
      <c r="B56" s="28"/>
      <c r="C56" s="70">
        <f t="shared" si="5"/>
        <v>0</v>
      </c>
      <c r="D56" s="70">
        <f t="shared" si="7"/>
        <v>0</v>
      </c>
      <c r="E56" s="5"/>
      <c r="F56" s="5"/>
      <c r="G56" s="70">
        <f t="shared" si="8"/>
        <v>0</v>
      </c>
      <c r="H56" s="3"/>
      <c r="I56" s="3"/>
      <c r="J56" s="3"/>
      <c r="K56" s="3"/>
      <c r="L56" s="3"/>
      <c r="M56" s="3"/>
      <c r="N56" s="3">
        <f t="shared" si="6"/>
        <v>0</v>
      </c>
      <c r="O56" s="3"/>
      <c r="P56" s="3"/>
      <c r="Q56" s="3"/>
      <c r="R56" s="69"/>
      <c r="S56" s="69"/>
      <c r="T56" s="69"/>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row>
    <row r="57" spans="1:256" ht="13.5">
      <c r="A57" s="25">
        <v>47</v>
      </c>
      <c r="B57" s="28"/>
      <c r="C57" s="70">
        <f t="shared" si="5"/>
        <v>0</v>
      </c>
      <c r="D57" s="70">
        <f t="shared" si="7"/>
        <v>0</v>
      </c>
      <c r="E57" s="5"/>
      <c r="F57" s="5"/>
      <c r="G57" s="70">
        <f t="shared" si="8"/>
        <v>0</v>
      </c>
      <c r="H57" s="3"/>
      <c r="I57" s="3"/>
      <c r="J57" s="3"/>
      <c r="K57" s="3"/>
      <c r="L57" s="3"/>
      <c r="M57" s="3"/>
      <c r="N57" s="3">
        <f t="shared" si="6"/>
        <v>0</v>
      </c>
      <c r="O57" s="3"/>
      <c r="P57" s="3"/>
      <c r="Q57" s="3"/>
      <c r="R57" s="69"/>
      <c r="S57" s="69"/>
      <c r="T57" s="69"/>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row>
    <row r="58" spans="1:256" ht="13.5">
      <c r="A58" s="32" t="s">
        <v>5</v>
      </c>
      <c r="B58" s="11" t="s">
        <v>87</v>
      </c>
      <c r="C58" s="7">
        <f aca="true" t="shared" si="9" ref="C58:Q58">SUM(C59:C75)</f>
        <v>16556</v>
      </c>
      <c r="D58" s="7">
        <f t="shared" si="9"/>
        <v>0</v>
      </c>
      <c r="E58" s="7">
        <f t="shared" si="9"/>
        <v>0</v>
      </c>
      <c r="F58" s="7">
        <f t="shared" si="9"/>
        <v>0</v>
      </c>
      <c r="G58" s="7">
        <f t="shared" si="9"/>
        <v>16556</v>
      </c>
      <c r="H58" s="7">
        <f t="shared" si="9"/>
        <v>16556</v>
      </c>
      <c r="I58" s="7">
        <f t="shared" si="9"/>
        <v>0</v>
      </c>
      <c r="J58" s="7">
        <f t="shared" si="9"/>
        <v>0</v>
      </c>
      <c r="K58" s="7">
        <f t="shared" si="9"/>
        <v>0</v>
      </c>
      <c r="L58" s="7">
        <f t="shared" si="9"/>
        <v>0</v>
      </c>
      <c r="M58" s="7">
        <f t="shared" si="9"/>
        <v>0</v>
      </c>
      <c r="N58" s="7">
        <f t="shared" si="9"/>
        <v>0</v>
      </c>
      <c r="O58" s="7">
        <f t="shared" si="9"/>
        <v>0</v>
      </c>
      <c r="P58" s="7">
        <f t="shared" si="9"/>
        <v>0</v>
      </c>
      <c r="Q58" s="7">
        <f t="shared" si="9"/>
        <v>0</v>
      </c>
      <c r="R58" s="69"/>
      <c r="S58" s="69"/>
      <c r="T58" s="69"/>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row>
    <row r="59" spans="1:256" ht="13.5">
      <c r="A59" s="25">
        <v>1</v>
      </c>
      <c r="B59" s="6" t="s">
        <v>98</v>
      </c>
      <c r="C59" s="70">
        <f aca="true" t="shared" si="10" ref="C59:C82">D59+G59+SUM(J59:N59)+Q59</f>
        <v>390</v>
      </c>
      <c r="D59" s="70">
        <f aca="true" t="shared" si="11" ref="D59:D82">SUM(E59:F59)</f>
        <v>0</v>
      </c>
      <c r="E59" s="5"/>
      <c r="F59" s="5"/>
      <c r="G59" s="70">
        <f t="shared" si="8"/>
        <v>390</v>
      </c>
      <c r="H59" s="3">
        <v>390</v>
      </c>
      <c r="I59" s="3"/>
      <c r="J59" s="3"/>
      <c r="K59" s="3"/>
      <c r="L59" s="3"/>
      <c r="M59" s="3"/>
      <c r="N59" s="3">
        <f>SUM(O59:P59)</f>
        <v>0</v>
      </c>
      <c r="O59" s="3"/>
      <c r="P59" s="3"/>
      <c r="Q59" s="3"/>
      <c r="R59" s="69"/>
      <c r="S59" s="69"/>
      <c r="T59" s="69"/>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row>
    <row r="60" spans="1:256" ht="13.5">
      <c r="A60" s="25">
        <v>2</v>
      </c>
      <c r="B60" s="6" t="s">
        <v>92</v>
      </c>
      <c r="C60" s="70">
        <f t="shared" si="10"/>
        <v>390</v>
      </c>
      <c r="D60" s="70">
        <f t="shared" si="11"/>
        <v>0</v>
      </c>
      <c r="E60" s="5"/>
      <c r="F60" s="5"/>
      <c r="G60" s="70">
        <f t="shared" si="8"/>
        <v>390</v>
      </c>
      <c r="H60" s="3">
        <v>390</v>
      </c>
      <c r="I60" s="3"/>
      <c r="J60" s="3"/>
      <c r="K60" s="3"/>
      <c r="L60" s="3"/>
      <c r="M60" s="3"/>
      <c r="N60" s="3">
        <f>SUM(O60:P60)</f>
        <v>0</v>
      </c>
      <c r="O60" s="3"/>
      <c r="P60" s="3"/>
      <c r="Q60" s="3"/>
      <c r="R60" s="69"/>
      <c r="S60" s="69"/>
      <c r="T60" s="69"/>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row>
    <row r="61" spans="1:256" ht="13.5">
      <c r="A61" s="25">
        <v>3</v>
      </c>
      <c r="B61" s="6" t="s">
        <v>93</v>
      </c>
      <c r="C61" s="70">
        <f t="shared" si="10"/>
        <v>390</v>
      </c>
      <c r="D61" s="70">
        <f t="shared" si="11"/>
        <v>0</v>
      </c>
      <c r="E61" s="5"/>
      <c r="F61" s="5"/>
      <c r="G61" s="70">
        <f t="shared" si="8"/>
        <v>390</v>
      </c>
      <c r="H61" s="3">
        <v>390</v>
      </c>
      <c r="I61" s="3"/>
      <c r="J61" s="3"/>
      <c r="K61" s="3"/>
      <c r="L61" s="3"/>
      <c r="M61" s="3"/>
      <c r="N61" s="3">
        <f>SUM(O61:P61)</f>
        <v>0</v>
      </c>
      <c r="O61" s="3"/>
      <c r="P61" s="3"/>
      <c r="Q61" s="3"/>
      <c r="R61" s="69"/>
      <c r="S61" s="69"/>
      <c r="T61" s="69"/>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row>
    <row r="62" spans="1:256" ht="13.5">
      <c r="A62" s="25">
        <v>4</v>
      </c>
      <c r="B62" s="33" t="s">
        <v>99</v>
      </c>
      <c r="C62" s="70">
        <f>D62+G62+SUM(J62:N62)+Q62</f>
        <v>390</v>
      </c>
      <c r="D62" s="70">
        <f>SUM(E62:F62)</f>
        <v>0</v>
      </c>
      <c r="E62" s="5"/>
      <c r="F62" s="5"/>
      <c r="G62" s="70">
        <f>SUM(H62:I62)</f>
        <v>390</v>
      </c>
      <c r="H62" s="3">
        <v>390</v>
      </c>
      <c r="I62" s="3"/>
      <c r="J62" s="3"/>
      <c r="K62" s="3"/>
      <c r="L62" s="3"/>
      <c r="M62" s="3"/>
      <c r="N62" s="3">
        <f>SUM(O62:P62)</f>
        <v>0</v>
      </c>
      <c r="O62" s="3"/>
      <c r="P62" s="3"/>
      <c r="Q62" s="3"/>
      <c r="R62" s="69"/>
      <c r="S62" s="69"/>
      <c r="T62" s="69"/>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row>
    <row r="63" spans="1:256" ht="13.5">
      <c r="A63" s="25">
        <v>5</v>
      </c>
      <c r="B63" s="4" t="s">
        <v>61</v>
      </c>
      <c r="C63" s="70">
        <f t="shared" si="10"/>
        <v>4397</v>
      </c>
      <c r="D63" s="70">
        <f t="shared" si="11"/>
        <v>0</v>
      </c>
      <c r="E63" s="9"/>
      <c r="F63" s="9"/>
      <c r="G63" s="70">
        <f t="shared" si="8"/>
        <v>4397</v>
      </c>
      <c r="H63" s="3">
        <v>4397</v>
      </c>
      <c r="I63" s="3"/>
      <c r="J63" s="3"/>
      <c r="K63" s="3"/>
      <c r="L63" s="3"/>
      <c r="M63" s="3"/>
      <c r="N63" s="3">
        <f t="shared" si="6"/>
        <v>0</v>
      </c>
      <c r="O63" s="7"/>
      <c r="P63" s="7"/>
      <c r="Q63" s="7"/>
      <c r="R63" s="69"/>
      <c r="S63" s="69"/>
      <c r="T63" s="69"/>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row>
    <row r="64" spans="1:256" ht="13.5">
      <c r="A64" s="25">
        <v>6</v>
      </c>
      <c r="B64" s="4" t="s">
        <v>57</v>
      </c>
      <c r="C64" s="70">
        <f t="shared" si="10"/>
        <v>1243</v>
      </c>
      <c r="D64" s="70">
        <f t="shared" si="11"/>
        <v>0</v>
      </c>
      <c r="E64" s="5"/>
      <c r="F64" s="5"/>
      <c r="G64" s="70">
        <f t="shared" si="8"/>
        <v>1243</v>
      </c>
      <c r="H64" s="3">
        <v>1243</v>
      </c>
      <c r="I64" s="3"/>
      <c r="J64" s="3"/>
      <c r="K64" s="3"/>
      <c r="L64" s="3"/>
      <c r="M64" s="3"/>
      <c r="N64" s="3">
        <f t="shared" si="6"/>
        <v>0</v>
      </c>
      <c r="O64" s="3"/>
      <c r="P64" s="3"/>
      <c r="Q64" s="3"/>
      <c r="R64" s="69"/>
      <c r="S64" s="69"/>
      <c r="T64" s="69"/>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row>
    <row r="65" spans="1:256" ht="13.5">
      <c r="A65" s="25">
        <v>7</v>
      </c>
      <c r="B65" s="8" t="s">
        <v>64</v>
      </c>
      <c r="C65" s="70">
        <f t="shared" si="10"/>
        <v>647</v>
      </c>
      <c r="D65" s="70">
        <f t="shared" si="11"/>
        <v>0</v>
      </c>
      <c r="E65" s="9"/>
      <c r="F65" s="9"/>
      <c r="G65" s="70">
        <f t="shared" si="8"/>
        <v>647</v>
      </c>
      <c r="H65" s="3">
        <v>647</v>
      </c>
      <c r="I65" s="3"/>
      <c r="J65" s="3"/>
      <c r="K65" s="3"/>
      <c r="L65" s="3"/>
      <c r="M65" s="3"/>
      <c r="N65" s="3">
        <f t="shared" si="6"/>
        <v>0</v>
      </c>
      <c r="O65" s="7"/>
      <c r="P65" s="7"/>
      <c r="Q65" s="7"/>
      <c r="R65" s="69"/>
      <c r="S65" s="69"/>
      <c r="T65" s="69"/>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row>
    <row r="66" spans="1:256" ht="13.5">
      <c r="A66" s="25">
        <v>8</v>
      </c>
      <c r="B66" s="4" t="s">
        <v>60</v>
      </c>
      <c r="C66" s="70">
        <f t="shared" si="10"/>
        <v>1882</v>
      </c>
      <c r="D66" s="70">
        <f t="shared" si="11"/>
        <v>0</v>
      </c>
      <c r="E66" s="5"/>
      <c r="F66" s="5"/>
      <c r="G66" s="70">
        <f t="shared" si="8"/>
        <v>1882</v>
      </c>
      <c r="H66" s="3">
        <v>1882</v>
      </c>
      <c r="I66" s="3"/>
      <c r="J66" s="3"/>
      <c r="K66" s="3"/>
      <c r="L66" s="3"/>
      <c r="M66" s="3"/>
      <c r="N66" s="3">
        <f t="shared" si="6"/>
        <v>0</v>
      </c>
      <c r="O66" s="3"/>
      <c r="P66" s="3"/>
      <c r="Q66" s="3"/>
      <c r="R66" s="69"/>
      <c r="S66" s="69"/>
      <c r="T66" s="69"/>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row>
    <row r="67" spans="1:256" ht="13.5">
      <c r="A67" s="25">
        <v>9</v>
      </c>
      <c r="B67" s="4" t="s">
        <v>53</v>
      </c>
      <c r="C67" s="70">
        <f t="shared" si="10"/>
        <v>629</v>
      </c>
      <c r="D67" s="70">
        <f t="shared" si="11"/>
        <v>0</v>
      </c>
      <c r="E67" s="5"/>
      <c r="F67" s="5"/>
      <c r="G67" s="70">
        <f t="shared" si="8"/>
        <v>629</v>
      </c>
      <c r="H67" s="3">
        <v>629</v>
      </c>
      <c r="I67" s="3"/>
      <c r="J67" s="3"/>
      <c r="K67" s="3"/>
      <c r="L67" s="3"/>
      <c r="M67" s="3"/>
      <c r="N67" s="3">
        <f t="shared" si="6"/>
        <v>0</v>
      </c>
      <c r="O67" s="3"/>
      <c r="P67" s="3"/>
      <c r="Q67" s="3"/>
      <c r="R67" s="69"/>
      <c r="S67" s="69"/>
      <c r="T67" s="69"/>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row>
    <row r="68" spans="1:256" ht="13.5">
      <c r="A68" s="25">
        <v>10</v>
      </c>
      <c r="B68" s="4" t="s">
        <v>54</v>
      </c>
      <c r="C68" s="70">
        <f t="shared" si="10"/>
        <v>383</v>
      </c>
      <c r="D68" s="70">
        <f t="shared" si="11"/>
        <v>0</v>
      </c>
      <c r="E68" s="5"/>
      <c r="F68" s="5"/>
      <c r="G68" s="70">
        <f t="shared" si="8"/>
        <v>383</v>
      </c>
      <c r="H68" s="3">
        <v>383</v>
      </c>
      <c r="I68" s="3"/>
      <c r="J68" s="3"/>
      <c r="K68" s="3"/>
      <c r="L68" s="3"/>
      <c r="M68" s="3"/>
      <c r="N68" s="3">
        <f t="shared" si="6"/>
        <v>0</v>
      </c>
      <c r="O68" s="3"/>
      <c r="P68" s="3"/>
      <c r="Q68" s="3"/>
      <c r="R68" s="69"/>
      <c r="S68" s="69"/>
      <c r="T68" s="69"/>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row>
    <row r="69" spans="1:256" ht="13.5">
      <c r="A69" s="25">
        <v>11</v>
      </c>
      <c r="B69" s="4" t="s">
        <v>62</v>
      </c>
      <c r="C69" s="70">
        <f t="shared" si="10"/>
        <v>2005</v>
      </c>
      <c r="D69" s="70">
        <f t="shared" si="11"/>
        <v>0</v>
      </c>
      <c r="E69" s="5"/>
      <c r="F69" s="5"/>
      <c r="G69" s="70">
        <f t="shared" si="8"/>
        <v>2005</v>
      </c>
      <c r="H69" s="3">
        <v>2005</v>
      </c>
      <c r="I69" s="3"/>
      <c r="J69" s="3"/>
      <c r="K69" s="3"/>
      <c r="L69" s="3"/>
      <c r="M69" s="3"/>
      <c r="N69" s="3">
        <f t="shared" si="6"/>
        <v>0</v>
      </c>
      <c r="O69" s="3"/>
      <c r="P69" s="3"/>
      <c r="Q69" s="3"/>
      <c r="R69" s="69"/>
      <c r="S69" s="69"/>
      <c r="T69" s="69"/>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row>
    <row r="70" spans="1:256" ht="13.5">
      <c r="A70" s="25">
        <v>12</v>
      </c>
      <c r="B70" s="4" t="s">
        <v>56</v>
      </c>
      <c r="C70" s="70">
        <f t="shared" si="10"/>
        <v>499</v>
      </c>
      <c r="D70" s="70">
        <f t="shared" si="11"/>
        <v>0</v>
      </c>
      <c r="E70" s="5"/>
      <c r="F70" s="5"/>
      <c r="G70" s="70">
        <f t="shared" si="8"/>
        <v>499</v>
      </c>
      <c r="H70" s="3">
        <v>499</v>
      </c>
      <c r="I70" s="3"/>
      <c r="J70" s="3"/>
      <c r="K70" s="3"/>
      <c r="L70" s="3"/>
      <c r="M70" s="3"/>
      <c r="N70" s="3">
        <f t="shared" si="6"/>
        <v>0</v>
      </c>
      <c r="O70" s="3"/>
      <c r="P70" s="3"/>
      <c r="Q70" s="3"/>
      <c r="R70" s="69"/>
      <c r="S70" s="69"/>
      <c r="T70" s="69"/>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row>
    <row r="71" spans="1:256" ht="13.5">
      <c r="A71" s="25">
        <v>13</v>
      </c>
      <c r="B71" s="4" t="s">
        <v>59</v>
      </c>
      <c r="C71" s="70">
        <f t="shared" si="10"/>
        <v>479</v>
      </c>
      <c r="D71" s="70">
        <f t="shared" si="11"/>
        <v>0</v>
      </c>
      <c r="E71" s="5"/>
      <c r="F71" s="5"/>
      <c r="G71" s="70">
        <f t="shared" si="8"/>
        <v>479</v>
      </c>
      <c r="H71" s="3">
        <v>479</v>
      </c>
      <c r="I71" s="3"/>
      <c r="J71" s="3"/>
      <c r="K71" s="3"/>
      <c r="L71" s="3"/>
      <c r="M71" s="3"/>
      <c r="N71" s="3">
        <f t="shared" si="6"/>
        <v>0</v>
      </c>
      <c r="O71" s="3"/>
      <c r="P71" s="3"/>
      <c r="Q71" s="3"/>
      <c r="R71" s="69"/>
      <c r="S71" s="69"/>
      <c r="T71" s="69"/>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row>
    <row r="72" spans="1:256" ht="13.5">
      <c r="A72" s="25">
        <v>14</v>
      </c>
      <c r="B72" s="4" t="s">
        <v>63</v>
      </c>
      <c r="C72" s="70">
        <f t="shared" si="10"/>
        <v>1264</v>
      </c>
      <c r="D72" s="70">
        <f t="shared" si="11"/>
        <v>0</v>
      </c>
      <c r="E72" s="5"/>
      <c r="F72" s="5"/>
      <c r="G72" s="70">
        <f t="shared" si="8"/>
        <v>1264</v>
      </c>
      <c r="H72" s="3">
        <v>1264</v>
      </c>
      <c r="I72" s="3"/>
      <c r="J72" s="3"/>
      <c r="K72" s="3"/>
      <c r="L72" s="3"/>
      <c r="M72" s="3"/>
      <c r="N72" s="3">
        <f t="shared" si="6"/>
        <v>0</v>
      </c>
      <c r="O72" s="3"/>
      <c r="P72" s="3"/>
      <c r="Q72" s="3"/>
      <c r="R72" s="69"/>
      <c r="S72" s="69"/>
      <c r="T72" s="69"/>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row>
    <row r="73" spans="1:256" ht="13.5">
      <c r="A73" s="25">
        <v>15</v>
      </c>
      <c r="B73" s="4" t="s">
        <v>58</v>
      </c>
      <c r="C73" s="70">
        <f t="shared" si="10"/>
        <v>427</v>
      </c>
      <c r="D73" s="70">
        <f t="shared" si="11"/>
        <v>0</v>
      </c>
      <c r="E73" s="5"/>
      <c r="F73" s="5"/>
      <c r="G73" s="70">
        <f t="shared" si="8"/>
        <v>427</v>
      </c>
      <c r="H73" s="3">
        <v>427</v>
      </c>
      <c r="I73" s="3"/>
      <c r="J73" s="3"/>
      <c r="K73" s="3"/>
      <c r="L73" s="3"/>
      <c r="M73" s="3"/>
      <c r="N73" s="3">
        <f t="shared" si="6"/>
        <v>0</v>
      </c>
      <c r="O73" s="3"/>
      <c r="P73" s="3"/>
      <c r="Q73" s="3"/>
      <c r="R73" s="69"/>
      <c r="S73" s="69"/>
      <c r="T73" s="69"/>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row>
    <row r="74" spans="1:256" ht="13.5">
      <c r="A74" s="25">
        <v>16</v>
      </c>
      <c r="B74" s="4" t="s">
        <v>55</v>
      </c>
      <c r="C74" s="70">
        <f t="shared" si="10"/>
        <v>552</v>
      </c>
      <c r="D74" s="70">
        <f t="shared" si="11"/>
        <v>0</v>
      </c>
      <c r="E74" s="5"/>
      <c r="F74" s="5"/>
      <c r="G74" s="70">
        <f t="shared" si="8"/>
        <v>552</v>
      </c>
      <c r="H74" s="3">
        <v>552</v>
      </c>
      <c r="I74" s="3"/>
      <c r="J74" s="3"/>
      <c r="K74" s="3"/>
      <c r="L74" s="3"/>
      <c r="M74" s="3"/>
      <c r="N74" s="3">
        <f t="shared" si="6"/>
        <v>0</v>
      </c>
      <c r="O74" s="3"/>
      <c r="P74" s="3"/>
      <c r="Q74" s="3"/>
      <c r="R74" s="69"/>
      <c r="S74" s="69"/>
      <c r="T74" s="69"/>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row>
    <row r="75" spans="1:256" ht="13.5">
      <c r="A75" s="25">
        <v>17</v>
      </c>
      <c r="B75" s="4" t="s">
        <v>100</v>
      </c>
      <c r="C75" s="70">
        <f t="shared" si="10"/>
        <v>589</v>
      </c>
      <c r="D75" s="70">
        <f t="shared" si="11"/>
        <v>0</v>
      </c>
      <c r="E75" s="5"/>
      <c r="F75" s="5"/>
      <c r="G75" s="70">
        <f t="shared" si="8"/>
        <v>589</v>
      </c>
      <c r="H75" s="3">
        <v>589</v>
      </c>
      <c r="I75" s="3"/>
      <c r="J75" s="3"/>
      <c r="K75" s="3"/>
      <c r="L75" s="3"/>
      <c r="M75" s="3"/>
      <c r="N75" s="3">
        <f t="shared" si="6"/>
        <v>0</v>
      </c>
      <c r="O75" s="3"/>
      <c r="P75" s="3"/>
      <c r="Q75" s="3"/>
      <c r="R75" s="69"/>
      <c r="S75" s="69"/>
      <c r="T75" s="69"/>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row>
    <row r="76" spans="1:256" ht="13.5">
      <c r="A76" s="32" t="s">
        <v>6</v>
      </c>
      <c r="B76" s="11" t="s">
        <v>65</v>
      </c>
      <c r="C76" s="71">
        <f t="shared" si="10"/>
        <v>21422</v>
      </c>
      <c r="D76" s="71">
        <f t="shared" si="11"/>
        <v>0</v>
      </c>
      <c r="E76" s="9"/>
      <c r="F76" s="9"/>
      <c r="G76" s="71">
        <f t="shared" si="8"/>
        <v>21422</v>
      </c>
      <c r="H76" s="7">
        <v>21422</v>
      </c>
      <c r="I76" s="7"/>
      <c r="J76" s="7"/>
      <c r="K76" s="7"/>
      <c r="L76" s="7"/>
      <c r="M76" s="7"/>
      <c r="N76" s="7">
        <f t="shared" si="6"/>
        <v>0</v>
      </c>
      <c r="O76" s="7"/>
      <c r="P76" s="7"/>
      <c r="Q76" s="7"/>
      <c r="R76" s="69"/>
      <c r="S76" s="69"/>
      <c r="T76" s="69"/>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row>
    <row r="77" spans="1:256" ht="13.5">
      <c r="A77" s="25"/>
      <c r="B77" s="6" t="s">
        <v>197</v>
      </c>
      <c r="C77" s="70"/>
      <c r="D77" s="70"/>
      <c r="E77" s="5"/>
      <c r="F77" s="5"/>
      <c r="G77" s="70"/>
      <c r="H77" s="3"/>
      <c r="I77" s="3"/>
      <c r="J77" s="3"/>
      <c r="K77" s="3"/>
      <c r="L77" s="3"/>
      <c r="M77" s="3"/>
      <c r="N77" s="3"/>
      <c r="O77" s="3"/>
      <c r="P77" s="3"/>
      <c r="Q77" s="3"/>
      <c r="R77" s="69"/>
      <c r="S77" s="69"/>
      <c r="T77" s="69"/>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row>
    <row r="78" spans="1:256" ht="41.25">
      <c r="A78" s="25">
        <v>1</v>
      </c>
      <c r="B78" s="6" t="s">
        <v>198</v>
      </c>
      <c r="C78" s="70">
        <f t="shared" si="10"/>
        <v>4902</v>
      </c>
      <c r="D78" s="70">
        <f t="shared" si="11"/>
        <v>0</v>
      </c>
      <c r="E78" s="70"/>
      <c r="F78" s="5"/>
      <c r="G78" s="70">
        <f t="shared" si="8"/>
        <v>4902</v>
      </c>
      <c r="H78" s="3">
        <v>4902</v>
      </c>
      <c r="I78" s="3"/>
      <c r="J78" s="3"/>
      <c r="K78" s="3"/>
      <c r="L78" s="3"/>
      <c r="M78" s="3"/>
      <c r="N78" s="3">
        <f>SUM(O78:P78)</f>
        <v>0</v>
      </c>
      <c r="O78" s="3"/>
      <c r="P78" s="3"/>
      <c r="Q78" s="3"/>
      <c r="R78" s="69"/>
      <c r="S78" s="69"/>
      <c r="T78" s="69"/>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row>
    <row r="79" spans="1:256" ht="54.75">
      <c r="A79" s="25">
        <v>2</v>
      </c>
      <c r="B79" s="6" t="s">
        <v>199</v>
      </c>
      <c r="C79" s="70">
        <f t="shared" si="10"/>
        <v>597</v>
      </c>
      <c r="D79" s="70">
        <f t="shared" si="11"/>
        <v>0</v>
      </c>
      <c r="E79" s="70"/>
      <c r="F79" s="5"/>
      <c r="G79" s="70">
        <f t="shared" si="8"/>
        <v>597</v>
      </c>
      <c r="H79" s="3">
        <v>597</v>
      </c>
      <c r="I79" s="3"/>
      <c r="J79" s="3"/>
      <c r="K79" s="3"/>
      <c r="L79" s="3"/>
      <c r="M79" s="3"/>
      <c r="N79" s="3">
        <f>SUM(O79:P79)</f>
        <v>0</v>
      </c>
      <c r="O79" s="3"/>
      <c r="P79" s="3"/>
      <c r="Q79" s="3"/>
      <c r="R79" s="69"/>
      <c r="S79" s="69"/>
      <c r="T79" s="69"/>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row>
    <row r="80" spans="1:256" ht="27">
      <c r="A80" s="25">
        <v>3</v>
      </c>
      <c r="B80" s="34" t="s">
        <v>200</v>
      </c>
      <c r="C80" s="70">
        <f t="shared" si="10"/>
        <v>22</v>
      </c>
      <c r="D80" s="70">
        <f t="shared" si="11"/>
        <v>0</v>
      </c>
      <c r="E80" s="70"/>
      <c r="F80" s="5"/>
      <c r="G80" s="70">
        <f t="shared" si="8"/>
        <v>22</v>
      </c>
      <c r="H80" s="3">
        <v>22</v>
      </c>
      <c r="I80" s="3"/>
      <c r="J80" s="3"/>
      <c r="K80" s="3"/>
      <c r="L80" s="3"/>
      <c r="M80" s="3"/>
      <c r="N80" s="3">
        <f>SUM(O80:P80)</f>
        <v>0</v>
      </c>
      <c r="O80" s="3"/>
      <c r="P80" s="3"/>
      <c r="Q80" s="3"/>
      <c r="R80" s="69"/>
      <c r="S80" s="69"/>
      <c r="T80" s="69"/>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row>
    <row r="81" spans="1:256" ht="13.5">
      <c r="A81" s="25">
        <v>4</v>
      </c>
      <c r="B81" s="34" t="s">
        <v>201</v>
      </c>
      <c r="C81" s="70">
        <f t="shared" si="10"/>
        <v>217</v>
      </c>
      <c r="D81" s="70">
        <f t="shared" si="11"/>
        <v>0</v>
      </c>
      <c r="E81" s="70"/>
      <c r="F81" s="5"/>
      <c r="G81" s="70">
        <f t="shared" si="8"/>
        <v>217</v>
      </c>
      <c r="H81" s="3">
        <v>217</v>
      </c>
      <c r="I81" s="3"/>
      <c r="J81" s="3"/>
      <c r="K81" s="3"/>
      <c r="L81" s="3"/>
      <c r="M81" s="3"/>
      <c r="N81" s="3">
        <f>SUM(O81:P81)</f>
        <v>0</v>
      </c>
      <c r="O81" s="3"/>
      <c r="P81" s="3"/>
      <c r="Q81" s="3"/>
      <c r="R81" s="69"/>
      <c r="S81" s="69"/>
      <c r="T81" s="69"/>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row>
    <row r="82" spans="1:256" ht="27">
      <c r="A82" s="25">
        <v>5</v>
      </c>
      <c r="B82" s="6" t="s">
        <v>202</v>
      </c>
      <c r="C82" s="70">
        <f t="shared" si="10"/>
        <v>520</v>
      </c>
      <c r="D82" s="70">
        <f t="shared" si="11"/>
        <v>0</v>
      </c>
      <c r="E82" s="70"/>
      <c r="F82" s="5"/>
      <c r="G82" s="70">
        <f t="shared" si="8"/>
        <v>520</v>
      </c>
      <c r="H82" s="3">
        <v>520</v>
      </c>
      <c r="I82" s="3"/>
      <c r="J82" s="3"/>
      <c r="K82" s="3"/>
      <c r="L82" s="3"/>
      <c r="M82" s="3"/>
      <c r="N82" s="3">
        <f>SUM(O82:P82)</f>
        <v>0</v>
      </c>
      <c r="O82" s="3"/>
      <c r="P82" s="3"/>
      <c r="Q82" s="3"/>
      <c r="R82" s="69"/>
      <c r="S82" s="69"/>
      <c r="T82" s="69"/>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row>
    <row r="83" spans="1:256" ht="13.5">
      <c r="A83" s="32" t="s">
        <v>7</v>
      </c>
      <c r="B83" s="11" t="s">
        <v>66</v>
      </c>
      <c r="C83" s="71">
        <f>C84+C128</f>
        <v>712990</v>
      </c>
      <c r="D83" s="71">
        <f aca="true" t="shared" si="12" ref="D83:Q83">D84+D128</f>
        <v>205707</v>
      </c>
      <c r="E83" s="71">
        <f t="shared" si="12"/>
        <v>205707</v>
      </c>
      <c r="F83" s="71">
        <f t="shared" si="12"/>
        <v>0</v>
      </c>
      <c r="G83" s="71">
        <f t="shared" si="12"/>
        <v>507282</v>
      </c>
      <c r="H83" s="71">
        <f t="shared" si="12"/>
        <v>507282</v>
      </c>
      <c r="I83" s="71">
        <f t="shared" si="12"/>
        <v>0</v>
      </c>
      <c r="J83" s="71">
        <f t="shared" si="12"/>
        <v>0</v>
      </c>
      <c r="K83" s="71">
        <f t="shared" si="12"/>
        <v>0</v>
      </c>
      <c r="L83" s="71">
        <f t="shared" si="12"/>
        <v>0</v>
      </c>
      <c r="M83" s="71">
        <f t="shared" si="12"/>
        <v>0</v>
      </c>
      <c r="N83" s="71">
        <f t="shared" si="12"/>
        <v>1</v>
      </c>
      <c r="O83" s="71">
        <f t="shared" si="12"/>
        <v>0</v>
      </c>
      <c r="P83" s="71">
        <f t="shared" si="12"/>
        <v>1</v>
      </c>
      <c r="Q83" s="71">
        <f t="shared" si="12"/>
        <v>0</v>
      </c>
      <c r="R83" s="69"/>
      <c r="S83" s="69"/>
      <c r="T83" s="69"/>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row>
    <row r="84" spans="1:256" ht="13.5">
      <c r="A84" s="32" t="s">
        <v>203</v>
      </c>
      <c r="B84" s="11" t="s">
        <v>204</v>
      </c>
      <c r="C84" s="71">
        <f>C85+C89+C105+C107+C113+C116+C119+C121+C123</f>
        <v>507283</v>
      </c>
      <c r="D84" s="71">
        <f aca="true" t="shared" si="13" ref="D84:Q84">D85+D89+D105+D107+D113+D116+D119+D121+D123</f>
        <v>0</v>
      </c>
      <c r="E84" s="71">
        <f t="shared" si="13"/>
        <v>0</v>
      </c>
      <c r="F84" s="71">
        <f t="shared" si="13"/>
        <v>0</v>
      </c>
      <c r="G84" s="71">
        <f t="shared" si="13"/>
        <v>507282</v>
      </c>
      <c r="H84" s="71">
        <f t="shared" si="13"/>
        <v>507282</v>
      </c>
      <c r="I84" s="71">
        <f t="shared" si="13"/>
        <v>0</v>
      </c>
      <c r="J84" s="71">
        <f t="shared" si="13"/>
        <v>0</v>
      </c>
      <c r="K84" s="71">
        <f t="shared" si="13"/>
        <v>0</v>
      </c>
      <c r="L84" s="71">
        <f t="shared" si="13"/>
        <v>0</v>
      </c>
      <c r="M84" s="71">
        <f t="shared" si="13"/>
        <v>0</v>
      </c>
      <c r="N84" s="71">
        <f t="shared" si="13"/>
        <v>1</v>
      </c>
      <c r="O84" s="71">
        <f t="shared" si="13"/>
        <v>0</v>
      </c>
      <c r="P84" s="71">
        <f t="shared" si="13"/>
        <v>1</v>
      </c>
      <c r="Q84" s="71">
        <f t="shared" si="13"/>
        <v>0</v>
      </c>
      <c r="R84" s="69"/>
      <c r="S84" s="69"/>
      <c r="T84" s="69"/>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row>
    <row r="85" spans="1:256" ht="14.25">
      <c r="A85" s="72">
        <v>1</v>
      </c>
      <c r="B85" s="73" t="s">
        <v>205</v>
      </c>
      <c r="C85" s="74">
        <f>SUM(C86:C88)</f>
        <v>28128</v>
      </c>
      <c r="D85" s="74">
        <f aca="true" t="shared" si="14" ref="D85:P85">SUM(D86:D88)</f>
        <v>0</v>
      </c>
      <c r="E85" s="74">
        <f t="shared" si="14"/>
        <v>0</v>
      </c>
      <c r="F85" s="74">
        <f t="shared" si="14"/>
        <v>0</v>
      </c>
      <c r="G85" s="74">
        <f t="shared" si="14"/>
        <v>28128</v>
      </c>
      <c r="H85" s="74">
        <f t="shared" si="14"/>
        <v>28128</v>
      </c>
      <c r="I85" s="74">
        <f t="shared" si="14"/>
        <v>0</v>
      </c>
      <c r="J85" s="74">
        <f t="shared" si="14"/>
        <v>0</v>
      </c>
      <c r="K85" s="74">
        <f t="shared" si="14"/>
        <v>0</v>
      </c>
      <c r="L85" s="74">
        <f t="shared" si="14"/>
        <v>0</v>
      </c>
      <c r="M85" s="74">
        <f t="shared" si="14"/>
        <v>0</v>
      </c>
      <c r="N85" s="74">
        <f t="shared" si="14"/>
        <v>0</v>
      </c>
      <c r="O85" s="74">
        <f t="shared" si="14"/>
        <v>0</v>
      </c>
      <c r="P85" s="74">
        <f t="shared" si="14"/>
        <v>0</v>
      </c>
      <c r="Q85" s="10"/>
      <c r="R85" s="69"/>
      <c r="S85" s="69"/>
      <c r="T85" s="69"/>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c r="IK85" s="43"/>
      <c r="IL85" s="43"/>
      <c r="IM85" s="43"/>
      <c r="IN85" s="43"/>
      <c r="IO85" s="43"/>
      <c r="IP85" s="43"/>
      <c r="IQ85" s="43"/>
      <c r="IR85" s="43"/>
      <c r="IS85" s="43"/>
      <c r="IT85" s="43"/>
      <c r="IU85" s="43"/>
      <c r="IV85" s="43"/>
    </row>
    <row r="86" spans="1:256" ht="13.5">
      <c r="A86" s="25" t="s">
        <v>12</v>
      </c>
      <c r="B86" s="6" t="s">
        <v>206</v>
      </c>
      <c r="C86" s="70">
        <f aca="true" t="shared" si="15" ref="C86:C127">D86+G86+SUM(J86:N86)+Q86</f>
        <v>23000</v>
      </c>
      <c r="D86" s="70">
        <f aca="true" t="shared" si="16" ref="D86:D139">SUM(E86:F86)</f>
        <v>0</v>
      </c>
      <c r="E86" s="70"/>
      <c r="F86" s="5"/>
      <c r="G86" s="70">
        <f aca="true" t="shared" si="17" ref="G86:G139">SUM(H86:I86)</f>
        <v>23000</v>
      </c>
      <c r="H86" s="3">
        <v>23000</v>
      </c>
      <c r="I86" s="3"/>
      <c r="J86" s="3"/>
      <c r="K86" s="3"/>
      <c r="L86" s="3"/>
      <c r="M86" s="3"/>
      <c r="N86" s="3">
        <f aca="true" t="shared" si="18" ref="N86:N139">SUM(O86:P86)</f>
        <v>0</v>
      </c>
      <c r="O86" s="3"/>
      <c r="P86" s="3"/>
      <c r="Q86" s="3"/>
      <c r="R86" s="69"/>
      <c r="S86" s="69"/>
      <c r="T86" s="69"/>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c r="IV86" s="26"/>
    </row>
    <row r="87" spans="1:256" ht="13.5">
      <c r="A87" s="25" t="s">
        <v>13</v>
      </c>
      <c r="B87" s="6" t="s">
        <v>101</v>
      </c>
      <c r="C87" s="70">
        <f t="shared" si="15"/>
        <v>3128</v>
      </c>
      <c r="D87" s="70">
        <f t="shared" si="16"/>
        <v>0</v>
      </c>
      <c r="E87" s="70"/>
      <c r="F87" s="5"/>
      <c r="G87" s="70">
        <f t="shared" si="17"/>
        <v>3128</v>
      </c>
      <c r="H87" s="3">
        <v>3128</v>
      </c>
      <c r="I87" s="3"/>
      <c r="J87" s="3"/>
      <c r="K87" s="3"/>
      <c r="L87" s="3"/>
      <c r="M87" s="3"/>
      <c r="N87" s="3">
        <f t="shared" si="18"/>
        <v>0</v>
      </c>
      <c r="O87" s="3"/>
      <c r="P87" s="3"/>
      <c r="Q87" s="3"/>
      <c r="R87" s="69"/>
      <c r="S87" s="69"/>
      <c r="T87" s="69"/>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row>
    <row r="88" spans="1:256" ht="13.5">
      <c r="A88" s="25" t="s">
        <v>29</v>
      </c>
      <c r="B88" s="6" t="s">
        <v>207</v>
      </c>
      <c r="C88" s="70">
        <f t="shared" si="15"/>
        <v>2000</v>
      </c>
      <c r="D88" s="70">
        <f t="shared" si="16"/>
        <v>0</v>
      </c>
      <c r="E88" s="70"/>
      <c r="F88" s="5"/>
      <c r="G88" s="70">
        <f t="shared" si="17"/>
        <v>2000</v>
      </c>
      <c r="H88" s="3">
        <v>2000</v>
      </c>
      <c r="I88" s="3"/>
      <c r="J88" s="3"/>
      <c r="K88" s="3"/>
      <c r="L88" s="3"/>
      <c r="M88" s="3"/>
      <c r="N88" s="3">
        <f t="shared" si="18"/>
        <v>0</v>
      </c>
      <c r="O88" s="3"/>
      <c r="P88" s="3"/>
      <c r="Q88" s="3"/>
      <c r="R88" s="69"/>
      <c r="S88" s="69"/>
      <c r="T88" s="69"/>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c r="IV88" s="26"/>
    </row>
    <row r="89" spans="1:256" ht="14.25">
      <c r="A89" s="72">
        <v>2</v>
      </c>
      <c r="B89" s="73" t="s">
        <v>208</v>
      </c>
      <c r="C89" s="74">
        <f>C90+C92+C94+C98+C101</f>
        <v>113187</v>
      </c>
      <c r="D89" s="74">
        <f aca="true" t="shared" si="19" ref="D89:P89">D90+D92+D94+D98+D101</f>
        <v>0</v>
      </c>
      <c r="E89" s="74">
        <f t="shared" si="19"/>
        <v>0</v>
      </c>
      <c r="F89" s="74">
        <f t="shared" si="19"/>
        <v>0</v>
      </c>
      <c r="G89" s="74">
        <f t="shared" si="19"/>
        <v>113187</v>
      </c>
      <c r="H89" s="74">
        <f t="shared" si="19"/>
        <v>113187</v>
      </c>
      <c r="I89" s="74">
        <f t="shared" si="19"/>
        <v>0</v>
      </c>
      <c r="J89" s="74">
        <f t="shared" si="19"/>
        <v>0</v>
      </c>
      <c r="K89" s="74">
        <f t="shared" si="19"/>
        <v>0</v>
      </c>
      <c r="L89" s="74">
        <f t="shared" si="19"/>
        <v>0</v>
      </c>
      <c r="M89" s="74">
        <f t="shared" si="19"/>
        <v>0</v>
      </c>
      <c r="N89" s="74">
        <f t="shared" si="19"/>
        <v>0</v>
      </c>
      <c r="O89" s="74">
        <f t="shared" si="19"/>
        <v>0</v>
      </c>
      <c r="P89" s="74">
        <f t="shared" si="19"/>
        <v>0</v>
      </c>
      <c r="Q89" s="10"/>
      <c r="R89" s="69"/>
      <c r="S89" s="69"/>
      <c r="T89" s="69"/>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c r="FW89" s="43"/>
      <c r="FX89" s="43"/>
      <c r="FY89" s="43"/>
      <c r="FZ89" s="43"/>
      <c r="GA89" s="43"/>
      <c r="GB89" s="43"/>
      <c r="GC89" s="43"/>
      <c r="GD89" s="43"/>
      <c r="GE89" s="43"/>
      <c r="GF89" s="43"/>
      <c r="GG89" s="43"/>
      <c r="GH89" s="43"/>
      <c r="GI89" s="43"/>
      <c r="GJ89" s="43"/>
      <c r="GK89" s="43"/>
      <c r="GL89" s="43"/>
      <c r="GM89" s="43"/>
      <c r="GN89" s="43"/>
      <c r="GO89" s="43"/>
      <c r="GP89" s="43"/>
      <c r="GQ89" s="43"/>
      <c r="GR89" s="43"/>
      <c r="GS89" s="43"/>
      <c r="GT89" s="43"/>
      <c r="GU89" s="43"/>
      <c r="GV89" s="43"/>
      <c r="GW89" s="43"/>
      <c r="GX89" s="43"/>
      <c r="GY89" s="43"/>
      <c r="GZ89" s="43"/>
      <c r="HA89" s="43"/>
      <c r="HB89" s="43"/>
      <c r="HC89" s="43"/>
      <c r="HD89" s="43"/>
      <c r="HE89" s="43"/>
      <c r="HF89" s="43"/>
      <c r="HG89" s="43"/>
      <c r="HH89" s="43"/>
      <c r="HI89" s="43"/>
      <c r="HJ89" s="43"/>
      <c r="HK89" s="43"/>
      <c r="HL89" s="43"/>
      <c r="HM89" s="43"/>
      <c r="HN89" s="43"/>
      <c r="HO89" s="43"/>
      <c r="HP89" s="43"/>
      <c r="HQ89" s="43"/>
      <c r="HR89" s="43"/>
      <c r="HS89" s="43"/>
      <c r="HT89" s="43"/>
      <c r="HU89" s="43"/>
      <c r="HV89" s="43"/>
      <c r="HW89" s="43"/>
      <c r="HX89" s="43"/>
      <c r="HY89" s="43"/>
      <c r="HZ89" s="43"/>
      <c r="IA89" s="43"/>
      <c r="IB89" s="43"/>
      <c r="IC89" s="43"/>
      <c r="ID89" s="43"/>
      <c r="IE89" s="43"/>
      <c r="IF89" s="43"/>
      <c r="IG89" s="43"/>
      <c r="IH89" s="43"/>
      <c r="II89" s="43"/>
      <c r="IJ89" s="43"/>
      <c r="IK89" s="43"/>
      <c r="IL89" s="43"/>
      <c r="IM89" s="43"/>
      <c r="IN89" s="43"/>
      <c r="IO89" s="43"/>
      <c r="IP89" s="43"/>
      <c r="IQ89" s="43"/>
      <c r="IR89" s="43"/>
      <c r="IS89" s="43"/>
      <c r="IT89" s="43"/>
      <c r="IU89" s="43"/>
      <c r="IV89" s="43"/>
    </row>
    <row r="90" spans="1:256" ht="13.5">
      <c r="A90" s="75" t="s">
        <v>12</v>
      </c>
      <c r="B90" s="76" t="s">
        <v>209</v>
      </c>
      <c r="C90" s="77">
        <f>C91</f>
        <v>7720</v>
      </c>
      <c r="D90" s="77">
        <f aca="true" t="shared" si="20" ref="D90:P90">D91</f>
        <v>0</v>
      </c>
      <c r="E90" s="77">
        <f t="shared" si="20"/>
        <v>0</v>
      </c>
      <c r="F90" s="77">
        <f t="shared" si="20"/>
        <v>0</v>
      </c>
      <c r="G90" s="77">
        <f t="shared" si="20"/>
        <v>7720</v>
      </c>
      <c r="H90" s="77">
        <f t="shared" si="20"/>
        <v>7720</v>
      </c>
      <c r="I90" s="77">
        <f t="shared" si="20"/>
        <v>0</v>
      </c>
      <c r="J90" s="77">
        <f t="shared" si="20"/>
        <v>0</v>
      </c>
      <c r="K90" s="77">
        <f t="shared" si="20"/>
        <v>0</v>
      </c>
      <c r="L90" s="77">
        <f t="shared" si="20"/>
        <v>0</v>
      </c>
      <c r="M90" s="77">
        <f t="shared" si="20"/>
        <v>0</v>
      </c>
      <c r="N90" s="77">
        <f t="shared" si="20"/>
        <v>0</v>
      </c>
      <c r="O90" s="77">
        <f t="shared" si="20"/>
        <v>0</v>
      </c>
      <c r="P90" s="77">
        <f t="shared" si="20"/>
        <v>0</v>
      </c>
      <c r="Q90" s="78"/>
      <c r="R90" s="69"/>
      <c r="S90" s="69"/>
      <c r="T90" s="6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row>
    <row r="91" spans="1:256" ht="13.5">
      <c r="A91" s="25"/>
      <c r="B91" s="6" t="s">
        <v>145</v>
      </c>
      <c r="C91" s="70">
        <f t="shared" si="15"/>
        <v>7720</v>
      </c>
      <c r="D91" s="70">
        <f t="shared" si="16"/>
        <v>0</v>
      </c>
      <c r="E91" s="70"/>
      <c r="F91" s="5"/>
      <c r="G91" s="70">
        <f t="shared" si="17"/>
        <v>7720</v>
      </c>
      <c r="H91" s="3">
        <v>7720</v>
      </c>
      <c r="I91" s="3"/>
      <c r="J91" s="3"/>
      <c r="K91" s="3"/>
      <c r="L91" s="3"/>
      <c r="M91" s="3"/>
      <c r="N91" s="3">
        <f t="shared" si="18"/>
        <v>0</v>
      </c>
      <c r="O91" s="3"/>
      <c r="P91" s="3"/>
      <c r="Q91" s="3"/>
      <c r="R91" s="69"/>
      <c r="S91" s="69"/>
      <c r="T91" s="69"/>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row>
    <row r="92" spans="1:256" ht="13.5">
      <c r="A92" s="75" t="s">
        <v>13</v>
      </c>
      <c r="B92" s="76" t="s">
        <v>210</v>
      </c>
      <c r="C92" s="77">
        <f>C93</f>
        <v>5000</v>
      </c>
      <c r="D92" s="77">
        <f aca="true" t="shared" si="21" ref="D92:P92">D93</f>
        <v>0</v>
      </c>
      <c r="E92" s="77">
        <f t="shared" si="21"/>
        <v>0</v>
      </c>
      <c r="F92" s="77">
        <f t="shared" si="21"/>
        <v>0</v>
      </c>
      <c r="G92" s="77">
        <f t="shared" si="21"/>
        <v>5000</v>
      </c>
      <c r="H92" s="77">
        <f t="shared" si="21"/>
        <v>5000</v>
      </c>
      <c r="I92" s="77">
        <f t="shared" si="21"/>
        <v>0</v>
      </c>
      <c r="J92" s="77">
        <f t="shared" si="21"/>
        <v>0</v>
      </c>
      <c r="K92" s="77">
        <f t="shared" si="21"/>
        <v>0</v>
      </c>
      <c r="L92" s="77">
        <f t="shared" si="21"/>
        <v>0</v>
      </c>
      <c r="M92" s="77">
        <f t="shared" si="21"/>
        <v>0</v>
      </c>
      <c r="N92" s="77">
        <f t="shared" si="21"/>
        <v>0</v>
      </c>
      <c r="O92" s="77">
        <f t="shared" si="21"/>
        <v>0</v>
      </c>
      <c r="P92" s="77">
        <f t="shared" si="21"/>
        <v>0</v>
      </c>
      <c r="Q92" s="78"/>
      <c r="R92" s="69"/>
      <c r="S92" s="69"/>
      <c r="T92" s="6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row>
    <row r="93" spans="1:256" ht="41.25">
      <c r="A93" s="25"/>
      <c r="B93" s="34" t="s">
        <v>146</v>
      </c>
      <c r="C93" s="70">
        <f t="shared" si="15"/>
        <v>5000</v>
      </c>
      <c r="D93" s="70">
        <f t="shared" si="16"/>
        <v>0</v>
      </c>
      <c r="E93" s="70"/>
      <c r="F93" s="5"/>
      <c r="G93" s="70">
        <f t="shared" si="17"/>
        <v>5000</v>
      </c>
      <c r="H93" s="3">
        <v>5000</v>
      </c>
      <c r="I93" s="3"/>
      <c r="J93" s="3"/>
      <c r="K93" s="3"/>
      <c r="L93" s="3"/>
      <c r="M93" s="3"/>
      <c r="N93" s="3">
        <f t="shared" si="18"/>
        <v>0</v>
      </c>
      <c r="O93" s="3"/>
      <c r="P93" s="3"/>
      <c r="Q93" s="3"/>
      <c r="R93" s="69"/>
      <c r="S93" s="69"/>
      <c r="T93" s="69"/>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row>
    <row r="94" spans="1:256" ht="13.5">
      <c r="A94" s="75" t="s">
        <v>29</v>
      </c>
      <c r="B94" s="76" t="s">
        <v>211</v>
      </c>
      <c r="C94" s="77">
        <f>SUM(C95:C97)</f>
        <v>80135</v>
      </c>
      <c r="D94" s="77">
        <f aca="true" t="shared" si="22" ref="D94:Q94">SUM(D95:D97)</f>
        <v>0</v>
      </c>
      <c r="E94" s="77">
        <f t="shared" si="22"/>
        <v>0</v>
      </c>
      <c r="F94" s="77">
        <f t="shared" si="22"/>
        <v>0</v>
      </c>
      <c r="G94" s="77">
        <f t="shared" si="22"/>
        <v>80135</v>
      </c>
      <c r="H94" s="77">
        <f t="shared" si="22"/>
        <v>80135</v>
      </c>
      <c r="I94" s="77">
        <f t="shared" si="22"/>
        <v>0</v>
      </c>
      <c r="J94" s="77">
        <f t="shared" si="22"/>
        <v>0</v>
      </c>
      <c r="K94" s="77">
        <f t="shared" si="22"/>
        <v>0</v>
      </c>
      <c r="L94" s="77">
        <f t="shared" si="22"/>
        <v>0</v>
      </c>
      <c r="M94" s="77">
        <f t="shared" si="22"/>
        <v>0</v>
      </c>
      <c r="N94" s="77">
        <f t="shared" si="22"/>
        <v>0</v>
      </c>
      <c r="O94" s="77">
        <f t="shared" si="22"/>
        <v>0</v>
      </c>
      <c r="P94" s="77">
        <f t="shared" si="22"/>
        <v>0</v>
      </c>
      <c r="Q94" s="77">
        <f t="shared" si="22"/>
        <v>0</v>
      </c>
      <c r="R94" s="69"/>
      <c r="S94" s="69"/>
      <c r="T94" s="6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row>
    <row r="95" spans="1:256" ht="27">
      <c r="A95" s="25"/>
      <c r="B95" s="34" t="s">
        <v>147</v>
      </c>
      <c r="C95" s="70">
        <f t="shared" si="15"/>
        <v>71135</v>
      </c>
      <c r="D95" s="70">
        <f t="shared" si="16"/>
        <v>0</v>
      </c>
      <c r="E95" s="70"/>
      <c r="F95" s="5"/>
      <c r="G95" s="70">
        <f t="shared" si="17"/>
        <v>71135</v>
      </c>
      <c r="H95" s="3">
        <v>71135</v>
      </c>
      <c r="I95" s="3"/>
      <c r="J95" s="3"/>
      <c r="K95" s="3"/>
      <c r="L95" s="3"/>
      <c r="M95" s="3"/>
      <c r="N95" s="3">
        <f t="shared" si="18"/>
        <v>0</v>
      </c>
      <c r="O95" s="3"/>
      <c r="P95" s="3"/>
      <c r="Q95" s="3"/>
      <c r="R95" s="69"/>
      <c r="S95" s="69"/>
      <c r="T95" s="69"/>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row>
    <row r="96" spans="1:256" ht="27">
      <c r="A96" s="25"/>
      <c r="B96" s="34" t="s">
        <v>212</v>
      </c>
      <c r="C96" s="70">
        <f t="shared" si="15"/>
        <v>3000</v>
      </c>
      <c r="D96" s="70">
        <f t="shared" si="16"/>
        <v>0</v>
      </c>
      <c r="E96" s="70"/>
      <c r="F96" s="5"/>
      <c r="G96" s="70">
        <f t="shared" si="17"/>
        <v>3000</v>
      </c>
      <c r="H96" s="3">
        <v>3000</v>
      </c>
      <c r="I96" s="3"/>
      <c r="J96" s="3"/>
      <c r="K96" s="3"/>
      <c r="L96" s="3"/>
      <c r="M96" s="3"/>
      <c r="N96" s="3">
        <f t="shared" si="18"/>
        <v>0</v>
      </c>
      <c r="O96" s="3"/>
      <c r="P96" s="3"/>
      <c r="Q96" s="3"/>
      <c r="R96" s="69"/>
      <c r="S96" s="69"/>
      <c r="T96" s="69"/>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row>
    <row r="97" spans="1:256" ht="27">
      <c r="A97" s="25"/>
      <c r="B97" s="34" t="s">
        <v>213</v>
      </c>
      <c r="C97" s="70">
        <f t="shared" si="15"/>
        <v>6000</v>
      </c>
      <c r="D97" s="70">
        <f t="shared" si="16"/>
        <v>0</v>
      </c>
      <c r="E97" s="70"/>
      <c r="F97" s="5"/>
      <c r="G97" s="70">
        <f t="shared" si="17"/>
        <v>6000</v>
      </c>
      <c r="H97" s="3">
        <v>6000</v>
      </c>
      <c r="I97" s="3"/>
      <c r="J97" s="3"/>
      <c r="K97" s="3"/>
      <c r="L97" s="3"/>
      <c r="M97" s="3"/>
      <c r="N97" s="3">
        <f t="shared" si="18"/>
        <v>0</v>
      </c>
      <c r="O97" s="3"/>
      <c r="P97" s="3"/>
      <c r="Q97" s="3"/>
      <c r="R97" s="69"/>
      <c r="S97" s="69"/>
      <c r="T97" s="69"/>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row>
    <row r="98" spans="1:256" ht="13.5">
      <c r="A98" s="75" t="s">
        <v>106</v>
      </c>
      <c r="B98" s="76" t="s">
        <v>214</v>
      </c>
      <c r="C98" s="77">
        <f>SUM(C99:C100)</f>
        <v>5832</v>
      </c>
      <c r="D98" s="77">
        <f aca="true" t="shared" si="23" ref="D98:P98">SUM(D99:D100)</f>
        <v>0</v>
      </c>
      <c r="E98" s="77">
        <f t="shared" si="23"/>
        <v>0</v>
      </c>
      <c r="F98" s="77">
        <f t="shared" si="23"/>
        <v>0</v>
      </c>
      <c r="G98" s="77">
        <f t="shared" si="23"/>
        <v>5832</v>
      </c>
      <c r="H98" s="77">
        <f t="shared" si="23"/>
        <v>5832</v>
      </c>
      <c r="I98" s="77">
        <f t="shared" si="23"/>
        <v>0</v>
      </c>
      <c r="J98" s="77">
        <f t="shared" si="23"/>
        <v>0</v>
      </c>
      <c r="K98" s="77">
        <f t="shared" si="23"/>
        <v>0</v>
      </c>
      <c r="L98" s="77">
        <f t="shared" si="23"/>
        <v>0</v>
      </c>
      <c r="M98" s="77">
        <f t="shared" si="23"/>
        <v>0</v>
      </c>
      <c r="N98" s="77">
        <f t="shared" si="23"/>
        <v>0</v>
      </c>
      <c r="O98" s="77">
        <f t="shared" si="23"/>
        <v>0</v>
      </c>
      <c r="P98" s="77">
        <f t="shared" si="23"/>
        <v>0</v>
      </c>
      <c r="Q98" s="78"/>
      <c r="R98" s="69"/>
      <c r="S98" s="69"/>
      <c r="T98" s="6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row>
    <row r="99" spans="1:256" ht="27">
      <c r="A99" s="25"/>
      <c r="B99" s="34" t="s">
        <v>148</v>
      </c>
      <c r="C99" s="70">
        <f t="shared" si="15"/>
        <v>832</v>
      </c>
      <c r="D99" s="70">
        <f t="shared" si="16"/>
        <v>0</v>
      </c>
      <c r="E99" s="5"/>
      <c r="F99" s="5"/>
      <c r="G99" s="70">
        <f t="shared" si="17"/>
        <v>832</v>
      </c>
      <c r="H99" s="3">
        <v>832</v>
      </c>
      <c r="I99" s="3"/>
      <c r="J99" s="3"/>
      <c r="K99" s="3"/>
      <c r="L99" s="3"/>
      <c r="M99" s="3"/>
      <c r="N99" s="3">
        <f t="shared" si="18"/>
        <v>0</v>
      </c>
      <c r="O99" s="3"/>
      <c r="P99" s="3"/>
      <c r="Q99" s="3"/>
      <c r="R99" s="69"/>
      <c r="S99" s="69"/>
      <c r="T99" s="69"/>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row>
    <row r="100" spans="1:256" ht="13.5">
      <c r="A100" s="25"/>
      <c r="B100" s="34" t="s">
        <v>149</v>
      </c>
      <c r="C100" s="70">
        <f t="shared" si="15"/>
        <v>5000</v>
      </c>
      <c r="D100" s="70">
        <f t="shared" si="16"/>
        <v>0</v>
      </c>
      <c r="E100" s="5"/>
      <c r="F100" s="5"/>
      <c r="G100" s="70">
        <f t="shared" si="17"/>
        <v>5000</v>
      </c>
      <c r="H100" s="3">
        <v>5000</v>
      </c>
      <c r="I100" s="3"/>
      <c r="J100" s="3"/>
      <c r="K100" s="3"/>
      <c r="L100" s="3"/>
      <c r="M100" s="3"/>
      <c r="N100" s="3">
        <f t="shared" si="18"/>
        <v>0</v>
      </c>
      <c r="O100" s="3"/>
      <c r="P100" s="3"/>
      <c r="Q100" s="3"/>
      <c r="R100" s="69"/>
      <c r="S100" s="69"/>
      <c r="T100" s="69"/>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row>
    <row r="101" spans="1:256" ht="13.5">
      <c r="A101" s="75" t="s">
        <v>107</v>
      </c>
      <c r="B101" s="76" t="s">
        <v>215</v>
      </c>
      <c r="C101" s="77">
        <f>SUM(C102:C104)</f>
        <v>14500</v>
      </c>
      <c r="D101" s="77">
        <f aca="true" t="shared" si="24" ref="D101:P101">SUM(D102:D104)</f>
        <v>0</v>
      </c>
      <c r="E101" s="77">
        <f t="shared" si="24"/>
        <v>0</v>
      </c>
      <c r="F101" s="77">
        <f t="shared" si="24"/>
        <v>0</v>
      </c>
      <c r="G101" s="77">
        <f t="shared" si="24"/>
        <v>14500</v>
      </c>
      <c r="H101" s="77">
        <f t="shared" si="24"/>
        <v>14500</v>
      </c>
      <c r="I101" s="77">
        <f t="shared" si="24"/>
        <v>0</v>
      </c>
      <c r="J101" s="77">
        <f t="shared" si="24"/>
        <v>0</v>
      </c>
      <c r="K101" s="77">
        <f t="shared" si="24"/>
        <v>0</v>
      </c>
      <c r="L101" s="77">
        <f t="shared" si="24"/>
        <v>0</v>
      </c>
      <c r="M101" s="77">
        <f t="shared" si="24"/>
        <v>0</v>
      </c>
      <c r="N101" s="77">
        <f t="shared" si="24"/>
        <v>0</v>
      </c>
      <c r="O101" s="77">
        <f t="shared" si="24"/>
        <v>0</v>
      </c>
      <c r="P101" s="77">
        <f t="shared" si="24"/>
        <v>0</v>
      </c>
      <c r="Q101" s="78"/>
      <c r="R101" s="69"/>
      <c r="S101" s="69"/>
      <c r="T101" s="6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row>
    <row r="102" spans="1:256" ht="27">
      <c r="A102" s="25"/>
      <c r="B102" s="34" t="s">
        <v>150</v>
      </c>
      <c r="C102" s="70">
        <f t="shared" si="15"/>
        <v>3500</v>
      </c>
      <c r="D102" s="70">
        <f t="shared" si="16"/>
        <v>0</v>
      </c>
      <c r="E102" s="5"/>
      <c r="F102" s="5"/>
      <c r="G102" s="70">
        <f t="shared" si="17"/>
        <v>3500</v>
      </c>
      <c r="H102" s="3">
        <v>3500</v>
      </c>
      <c r="I102" s="3"/>
      <c r="J102" s="3"/>
      <c r="K102" s="3"/>
      <c r="L102" s="3"/>
      <c r="M102" s="3"/>
      <c r="N102" s="3">
        <f t="shared" si="18"/>
        <v>0</v>
      </c>
      <c r="O102" s="3"/>
      <c r="P102" s="3"/>
      <c r="Q102" s="3"/>
      <c r="R102" s="69"/>
      <c r="S102" s="69"/>
      <c r="T102" s="69"/>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c r="IU102" s="26"/>
      <c r="IV102" s="26"/>
    </row>
    <row r="103" spans="1:256" ht="13.5">
      <c r="A103" s="25"/>
      <c r="B103" s="34" t="s">
        <v>137</v>
      </c>
      <c r="C103" s="70">
        <f t="shared" si="15"/>
        <v>8000</v>
      </c>
      <c r="D103" s="70">
        <f t="shared" si="16"/>
        <v>0</v>
      </c>
      <c r="E103" s="70"/>
      <c r="F103" s="5"/>
      <c r="G103" s="70">
        <f t="shared" si="17"/>
        <v>8000</v>
      </c>
      <c r="H103" s="3">
        <v>8000</v>
      </c>
      <c r="I103" s="3"/>
      <c r="J103" s="3"/>
      <c r="K103" s="3"/>
      <c r="L103" s="3"/>
      <c r="M103" s="3"/>
      <c r="N103" s="3">
        <f t="shared" si="18"/>
        <v>0</v>
      </c>
      <c r="O103" s="3"/>
      <c r="P103" s="3"/>
      <c r="Q103" s="3"/>
      <c r="R103" s="69"/>
      <c r="S103" s="69"/>
      <c r="T103" s="69"/>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row>
    <row r="104" spans="1:256" ht="13.5">
      <c r="A104" s="25"/>
      <c r="B104" s="34" t="s">
        <v>102</v>
      </c>
      <c r="C104" s="70">
        <f t="shared" si="15"/>
        <v>3000</v>
      </c>
      <c r="D104" s="70">
        <f t="shared" si="16"/>
        <v>0</v>
      </c>
      <c r="E104" s="70"/>
      <c r="F104" s="5"/>
      <c r="G104" s="70">
        <f t="shared" si="17"/>
        <v>3000</v>
      </c>
      <c r="H104" s="3">
        <v>3000</v>
      </c>
      <c r="I104" s="3"/>
      <c r="J104" s="3"/>
      <c r="K104" s="3"/>
      <c r="L104" s="3"/>
      <c r="M104" s="3"/>
      <c r="N104" s="3">
        <f t="shared" si="18"/>
        <v>0</v>
      </c>
      <c r="O104" s="3"/>
      <c r="P104" s="3"/>
      <c r="Q104" s="3"/>
      <c r="R104" s="69"/>
      <c r="S104" s="69"/>
      <c r="T104" s="69"/>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c r="IU104" s="26"/>
      <c r="IV104" s="26"/>
    </row>
    <row r="105" spans="1:256" ht="14.25">
      <c r="A105" s="72">
        <v>3</v>
      </c>
      <c r="B105" s="73" t="s">
        <v>216</v>
      </c>
      <c r="C105" s="74">
        <f>C106</f>
        <v>3350</v>
      </c>
      <c r="D105" s="74">
        <f aca="true" t="shared" si="25" ref="D105:P105">D106</f>
        <v>0</v>
      </c>
      <c r="E105" s="74">
        <f t="shared" si="25"/>
        <v>0</v>
      </c>
      <c r="F105" s="74">
        <f t="shared" si="25"/>
        <v>0</v>
      </c>
      <c r="G105" s="74">
        <f t="shared" si="25"/>
        <v>3350</v>
      </c>
      <c r="H105" s="74">
        <f t="shared" si="25"/>
        <v>3350</v>
      </c>
      <c r="I105" s="74">
        <f t="shared" si="25"/>
        <v>0</v>
      </c>
      <c r="J105" s="74">
        <f t="shared" si="25"/>
        <v>0</v>
      </c>
      <c r="K105" s="74">
        <f t="shared" si="25"/>
        <v>0</v>
      </c>
      <c r="L105" s="74">
        <f t="shared" si="25"/>
        <v>0</v>
      </c>
      <c r="M105" s="74">
        <f t="shared" si="25"/>
        <v>0</v>
      </c>
      <c r="N105" s="74">
        <f t="shared" si="25"/>
        <v>0</v>
      </c>
      <c r="O105" s="74">
        <f t="shared" si="25"/>
        <v>0</v>
      </c>
      <c r="P105" s="74">
        <f t="shared" si="25"/>
        <v>0</v>
      </c>
      <c r="Q105" s="10"/>
      <c r="R105" s="69"/>
      <c r="S105" s="69"/>
      <c r="T105" s="69"/>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c r="FW105" s="43"/>
      <c r="FX105" s="43"/>
      <c r="FY105" s="43"/>
      <c r="FZ105" s="43"/>
      <c r="GA105" s="43"/>
      <c r="GB105" s="43"/>
      <c r="GC105" s="43"/>
      <c r="GD105" s="43"/>
      <c r="GE105" s="43"/>
      <c r="GF105" s="43"/>
      <c r="GG105" s="43"/>
      <c r="GH105" s="43"/>
      <c r="GI105" s="43"/>
      <c r="GJ105" s="43"/>
      <c r="GK105" s="43"/>
      <c r="GL105" s="43"/>
      <c r="GM105" s="43"/>
      <c r="GN105" s="43"/>
      <c r="GO105" s="43"/>
      <c r="GP105" s="43"/>
      <c r="GQ105" s="43"/>
      <c r="GR105" s="43"/>
      <c r="GS105" s="43"/>
      <c r="GT105" s="43"/>
      <c r="GU105" s="43"/>
      <c r="GV105" s="43"/>
      <c r="GW105" s="43"/>
      <c r="GX105" s="43"/>
      <c r="GY105" s="43"/>
      <c r="GZ105" s="43"/>
      <c r="HA105" s="43"/>
      <c r="HB105" s="43"/>
      <c r="HC105" s="43"/>
      <c r="HD105" s="43"/>
      <c r="HE105" s="43"/>
      <c r="HF105" s="43"/>
      <c r="HG105" s="43"/>
      <c r="HH105" s="43"/>
      <c r="HI105" s="43"/>
      <c r="HJ105" s="43"/>
      <c r="HK105" s="43"/>
      <c r="HL105" s="43"/>
      <c r="HM105" s="43"/>
      <c r="HN105" s="43"/>
      <c r="HO105" s="43"/>
      <c r="HP105" s="43"/>
      <c r="HQ105" s="43"/>
      <c r="HR105" s="43"/>
      <c r="HS105" s="43"/>
      <c r="HT105" s="43"/>
      <c r="HU105" s="43"/>
      <c r="HV105" s="43"/>
      <c r="HW105" s="43"/>
      <c r="HX105" s="43"/>
      <c r="HY105" s="43"/>
      <c r="HZ105" s="43"/>
      <c r="IA105" s="43"/>
      <c r="IB105" s="43"/>
      <c r="IC105" s="43"/>
      <c r="ID105" s="43"/>
      <c r="IE105" s="43"/>
      <c r="IF105" s="43"/>
      <c r="IG105" s="43"/>
      <c r="IH105" s="43"/>
      <c r="II105" s="43"/>
      <c r="IJ105" s="43"/>
      <c r="IK105" s="43"/>
      <c r="IL105" s="43"/>
      <c r="IM105" s="43"/>
      <c r="IN105" s="43"/>
      <c r="IO105" s="43"/>
      <c r="IP105" s="43"/>
      <c r="IQ105" s="43"/>
      <c r="IR105" s="43"/>
      <c r="IS105" s="43"/>
      <c r="IT105" s="43"/>
      <c r="IU105" s="43"/>
      <c r="IV105" s="43"/>
    </row>
    <row r="106" spans="1:256" ht="30.75">
      <c r="A106" s="25"/>
      <c r="B106" s="80" t="s">
        <v>151</v>
      </c>
      <c r="C106" s="70">
        <f>D106+G106+SUM(J106:N106)+Q106</f>
        <v>3350</v>
      </c>
      <c r="D106" s="70">
        <f>SUM(E106:F106)</f>
        <v>0</v>
      </c>
      <c r="E106" s="70"/>
      <c r="F106" s="5"/>
      <c r="G106" s="70">
        <f>SUM(H106:I106)</f>
        <v>3350</v>
      </c>
      <c r="H106" s="3">
        <v>3350</v>
      </c>
      <c r="I106" s="3"/>
      <c r="J106" s="3"/>
      <c r="K106" s="3"/>
      <c r="L106" s="3"/>
      <c r="M106" s="3"/>
      <c r="N106" s="3">
        <f>SUM(O106:P106)</f>
        <v>0</v>
      </c>
      <c r="O106" s="3"/>
      <c r="P106" s="3"/>
      <c r="Q106" s="3"/>
      <c r="R106" s="69"/>
      <c r="S106" s="69"/>
      <c r="T106" s="69"/>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c r="IU106" s="26"/>
      <c r="IV106" s="26"/>
    </row>
    <row r="107" spans="1:256" ht="14.25">
      <c r="A107" s="72">
        <v>4</v>
      </c>
      <c r="B107" s="73" t="s">
        <v>217</v>
      </c>
      <c r="C107" s="74">
        <f>C108+C111</f>
        <v>57000</v>
      </c>
      <c r="D107" s="74">
        <f aca="true" t="shared" si="26" ref="D107:Q107">D108+D111</f>
        <v>0</v>
      </c>
      <c r="E107" s="74">
        <f t="shared" si="26"/>
        <v>0</v>
      </c>
      <c r="F107" s="74">
        <f t="shared" si="26"/>
        <v>0</v>
      </c>
      <c r="G107" s="74">
        <f t="shared" si="26"/>
        <v>57000</v>
      </c>
      <c r="H107" s="74">
        <f t="shared" si="26"/>
        <v>57000</v>
      </c>
      <c r="I107" s="74">
        <f t="shared" si="26"/>
        <v>0</v>
      </c>
      <c r="J107" s="74">
        <f t="shared" si="26"/>
        <v>0</v>
      </c>
      <c r="K107" s="74">
        <f t="shared" si="26"/>
        <v>0</v>
      </c>
      <c r="L107" s="74">
        <f t="shared" si="26"/>
        <v>0</v>
      </c>
      <c r="M107" s="74">
        <f t="shared" si="26"/>
        <v>0</v>
      </c>
      <c r="N107" s="74">
        <f t="shared" si="26"/>
        <v>0</v>
      </c>
      <c r="O107" s="74">
        <f t="shared" si="26"/>
        <v>0</v>
      </c>
      <c r="P107" s="74">
        <f t="shared" si="26"/>
        <v>0</v>
      </c>
      <c r="Q107" s="74">
        <f t="shared" si="26"/>
        <v>0</v>
      </c>
      <c r="R107" s="69"/>
      <c r="S107" s="69"/>
      <c r="T107" s="69"/>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c r="GQ107" s="43"/>
      <c r="GR107" s="43"/>
      <c r="GS107" s="43"/>
      <c r="GT107" s="43"/>
      <c r="GU107" s="43"/>
      <c r="GV107" s="43"/>
      <c r="GW107" s="43"/>
      <c r="GX107" s="43"/>
      <c r="GY107" s="43"/>
      <c r="GZ107" s="43"/>
      <c r="HA107" s="43"/>
      <c r="HB107" s="43"/>
      <c r="HC107" s="43"/>
      <c r="HD107" s="43"/>
      <c r="HE107" s="43"/>
      <c r="HF107" s="43"/>
      <c r="HG107" s="43"/>
      <c r="HH107" s="43"/>
      <c r="HI107" s="43"/>
      <c r="HJ107" s="43"/>
      <c r="HK107" s="43"/>
      <c r="HL107" s="43"/>
      <c r="HM107" s="43"/>
      <c r="HN107" s="43"/>
      <c r="HO107" s="43"/>
      <c r="HP107" s="43"/>
      <c r="HQ107" s="43"/>
      <c r="HR107" s="43"/>
      <c r="HS107" s="43"/>
      <c r="HT107" s="43"/>
      <c r="HU107" s="43"/>
      <c r="HV107" s="43"/>
      <c r="HW107" s="43"/>
      <c r="HX107" s="43"/>
      <c r="HY107" s="43"/>
      <c r="HZ107" s="43"/>
      <c r="IA107" s="43"/>
      <c r="IB107" s="43"/>
      <c r="IC107" s="43"/>
      <c r="ID107" s="43"/>
      <c r="IE107" s="43"/>
      <c r="IF107" s="43"/>
      <c r="IG107" s="43"/>
      <c r="IH107" s="43"/>
      <c r="II107" s="43"/>
      <c r="IJ107" s="43"/>
      <c r="IK107" s="43"/>
      <c r="IL107" s="43"/>
      <c r="IM107" s="43"/>
      <c r="IN107" s="43"/>
      <c r="IO107" s="43"/>
      <c r="IP107" s="43"/>
      <c r="IQ107" s="43"/>
      <c r="IR107" s="43"/>
      <c r="IS107" s="43"/>
      <c r="IT107" s="43"/>
      <c r="IU107" s="43"/>
      <c r="IV107" s="43"/>
    </row>
    <row r="108" spans="1:256" ht="13.5">
      <c r="A108" s="75" t="s">
        <v>12</v>
      </c>
      <c r="B108" s="76" t="s">
        <v>218</v>
      </c>
      <c r="C108" s="77">
        <f>SUM(C109:C110)</f>
        <v>50000</v>
      </c>
      <c r="D108" s="77">
        <f aca="true" t="shared" si="27" ref="D108:Q108">SUM(D109:D110)</f>
        <v>0</v>
      </c>
      <c r="E108" s="77">
        <f t="shared" si="27"/>
        <v>0</v>
      </c>
      <c r="F108" s="77">
        <f t="shared" si="27"/>
        <v>0</v>
      </c>
      <c r="G108" s="77">
        <f t="shared" si="27"/>
        <v>50000</v>
      </c>
      <c r="H108" s="77">
        <f t="shared" si="27"/>
        <v>50000</v>
      </c>
      <c r="I108" s="77">
        <f t="shared" si="27"/>
        <v>0</v>
      </c>
      <c r="J108" s="77">
        <f t="shared" si="27"/>
        <v>0</v>
      </c>
      <c r="K108" s="77">
        <f t="shared" si="27"/>
        <v>0</v>
      </c>
      <c r="L108" s="77">
        <f t="shared" si="27"/>
        <v>0</v>
      </c>
      <c r="M108" s="77">
        <f t="shared" si="27"/>
        <v>0</v>
      </c>
      <c r="N108" s="77">
        <f t="shared" si="27"/>
        <v>0</v>
      </c>
      <c r="O108" s="77">
        <f t="shared" si="27"/>
        <v>0</v>
      </c>
      <c r="P108" s="77">
        <f t="shared" si="27"/>
        <v>0</v>
      </c>
      <c r="Q108" s="77">
        <f t="shared" si="27"/>
        <v>0</v>
      </c>
      <c r="R108" s="69"/>
      <c r="S108" s="69"/>
      <c r="T108" s="6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c r="IM108" s="79"/>
      <c r="IN108" s="79"/>
      <c r="IO108" s="79"/>
      <c r="IP108" s="79"/>
      <c r="IQ108" s="79"/>
      <c r="IR108" s="79"/>
      <c r="IS108" s="79"/>
      <c r="IT108" s="79"/>
      <c r="IU108" s="79"/>
      <c r="IV108" s="79"/>
    </row>
    <row r="109" spans="1:256" ht="13.5">
      <c r="A109" s="25"/>
      <c r="B109" s="34" t="s">
        <v>152</v>
      </c>
      <c r="C109" s="70">
        <f t="shared" si="15"/>
        <v>45000</v>
      </c>
      <c r="D109" s="70">
        <f t="shared" si="16"/>
        <v>0</v>
      </c>
      <c r="E109" s="70"/>
      <c r="F109" s="5"/>
      <c r="G109" s="70">
        <f t="shared" si="17"/>
        <v>45000</v>
      </c>
      <c r="H109" s="35">
        <v>45000</v>
      </c>
      <c r="I109" s="3"/>
      <c r="J109" s="3"/>
      <c r="K109" s="3"/>
      <c r="L109" s="3"/>
      <c r="M109" s="3"/>
      <c r="N109" s="3">
        <f t="shared" si="18"/>
        <v>0</v>
      </c>
      <c r="O109" s="3"/>
      <c r="P109" s="3"/>
      <c r="Q109" s="3"/>
      <c r="R109" s="69"/>
      <c r="S109" s="69"/>
      <c r="T109" s="69"/>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c r="IU109" s="26"/>
      <c r="IV109" s="26"/>
    </row>
    <row r="110" spans="1:256" ht="13.5">
      <c r="A110" s="25"/>
      <c r="B110" s="34" t="s">
        <v>219</v>
      </c>
      <c r="C110" s="70">
        <f t="shared" si="15"/>
        <v>5000</v>
      </c>
      <c r="D110" s="70">
        <f t="shared" si="16"/>
        <v>0</v>
      </c>
      <c r="E110" s="5"/>
      <c r="F110" s="5"/>
      <c r="G110" s="70">
        <f t="shared" si="17"/>
        <v>5000</v>
      </c>
      <c r="H110" s="3">
        <v>5000</v>
      </c>
      <c r="I110" s="3"/>
      <c r="J110" s="3"/>
      <c r="K110" s="3"/>
      <c r="L110" s="3"/>
      <c r="M110" s="3"/>
      <c r="N110" s="3">
        <f t="shared" si="18"/>
        <v>0</v>
      </c>
      <c r="O110" s="3"/>
      <c r="P110" s="3"/>
      <c r="Q110" s="3"/>
      <c r="R110" s="69"/>
      <c r="S110" s="69"/>
      <c r="T110" s="69"/>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c r="IU110" s="26"/>
      <c r="IV110" s="26"/>
    </row>
    <row r="111" spans="1:256" ht="13.5">
      <c r="A111" s="75" t="s">
        <v>13</v>
      </c>
      <c r="B111" s="76" t="s">
        <v>220</v>
      </c>
      <c r="C111" s="77">
        <f>C112</f>
        <v>7000</v>
      </c>
      <c r="D111" s="77">
        <f aca="true" t="shared" si="28" ref="D111:P111">D112</f>
        <v>0</v>
      </c>
      <c r="E111" s="77">
        <f t="shared" si="28"/>
        <v>0</v>
      </c>
      <c r="F111" s="77">
        <f t="shared" si="28"/>
        <v>0</v>
      </c>
      <c r="G111" s="77">
        <f t="shared" si="28"/>
        <v>7000</v>
      </c>
      <c r="H111" s="77">
        <f t="shared" si="28"/>
        <v>7000</v>
      </c>
      <c r="I111" s="77">
        <f t="shared" si="28"/>
        <v>0</v>
      </c>
      <c r="J111" s="77">
        <f t="shared" si="28"/>
        <v>0</v>
      </c>
      <c r="K111" s="77">
        <f t="shared" si="28"/>
        <v>0</v>
      </c>
      <c r="L111" s="77">
        <f t="shared" si="28"/>
        <v>0</v>
      </c>
      <c r="M111" s="77">
        <f t="shared" si="28"/>
        <v>0</v>
      </c>
      <c r="N111" s="77">
        <f t="shared" si="28"/>
        <v>0</v>
      </c>
      <c r="O111" s="77">
        <f t="shared" si="28"/>
        <v>0</v>
      </c>
      <c r="P111" s="77">
        <f t="shared" si="28"/>
        <v>0</v>
      </c>
      <c r="Q111" s="78"/>
      <c r="R111" s="69"/>
      <c r="S111" s="69"/>
      <c r="T111" s="6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79"/>
      <c r="GW111" s="79"/>
      <c r="GX111" s="79"/>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c r="IM111" s="79"/>
      <c r="IN111" s="79"/>
      <c r="IO111" s="79"/>
      <c r="IP111" s="79"/>
      <c r="IQ111" s="79"/>
      <c r="IR111" s="79"/>
      <c r="IS111" s="79"/>
      <c r="IT111" s="79"/>
      <c r="IU111" s="79"/>
      <c r="IV111" s="79"/>
    </row>
    <row r="112" spans="1:256" ht="13.5">
      <c r="A112" s="25"/>
      <c r="B112" s="34" t="s">
        <v>221</v>
      </c>
      <c r="C112" s="70">
        <f t="shared" si="15"/>
        <v>7000</v>
      </c>
      <c r="D112" s="70">
        <f t="shared" si="16"/>
        <v>0</v>
      </c>
      <c r="E112" s="70"/>
      <c r="F112" s="5"/>
      <c r="G112" s="70">
        <f t="shared" si="17"/>
        <v>7000</v>
      </c>
      <c r="H112" s="3">
        <v>7000</v>
      </c>
      <c r="I112" s="3"/>
      <c r="J112" s="3"/>
      <c r="K112" s="3"/>
      <c r="L112" s="3"/>
      <c r="M112" s="3"/>
      <c r="N112" s="3">
        <f t="shared" si="18"/>
        <v>0</v>
      </c>
      <c r="O112" s="3"/>
      <c r="P112" s="3"/>
      <c r="Q112" s="3"/>
      <c r="R112" s="69"/>
      <c r="S112" s="69"/>
      <c r="T112" s="69"/>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c r="IT112" s="26"/>
      <c r="IU112" s="26"/>
      <c r="IV112" s="26"/>
    </row>
    <row r="113" spans="1:256" ht="14.25">
      <c r="A113" s="72">
        <v>5</v>
      </c>
      <c r="B113" s="73" t="s">
        <v>222</v>
      </c>
      <c r="C113" s="74">
        <f>SUM(C114:C115)</f>
        <v>204517</v>
      </c>
      <c r="D113" s="74">
        <f aca="true" t="shared" si="29" ref="D113:P113">SUM(D114:D115)</f>
        <v>0</v>
      </c>
      <c r="E113" s="74">
        <f t="shared" si="29"/>
        <v>0</v>
      </c>
      <c r="F113" s="74">
        <f t="shared" si="29"/>
        <v>0</v>
      </c>
      <c r="G113" s="74">
        <f t="shared" si="29"/>
        <v>204517</v>
      </c>
      <c r="H113" s="74">
        <f t="shared" si="29"/>
        <v>204517</v>
      </c>
      <c r="I113" s="74">
        <f t="shared" si="29"/>
        <v>0</v>
      </c>
      <c r="J113" s="74">
        <f t="shared" si="29"/>
        <v>0</v>
      </c>
      <c r="K113" s="74">
        <f t="shared" si="29"/>
        <v>0</v>
      </c>
      <c r="L113" s="74">
        <f t="shared" si="29"/>
        <v>0</v>
      </c>
      <c r="M113" s="74">
        <f t="shared" si="29"/>
        <v>0</v>
      </c>
      <c r="N113" s="74">
        <f t="shared" si="29"/>
        <v>0</v>
      </c>
      <c r="O113" s="74">
        <f t="shared" si="29"/>
        <v>0</v>
      </c>
      <c r="P113" s="74">
        <f t="shared" si="29"/>
        <v>0</v>
      </c>
      <c r="Q113" s="10"/>
      <c r="R113" s="69"/>
      <c r="S113" s="69"/>
      <c r="T113" s="69"/>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c r="FF113" s="43"/>
      <c r="FG113" s="43"/>
      <c r="FH113" s="43"/>
      <c r="FI113" s="43"/>
      <c r="FJ113" s="43"/>
      <c r="FK113" s="43"/>
      <c r="FL113" s="43"/>
      <c r="FM113" s="43"/>
      <c r="FN113" s="43"/>
      <c r="FO113" s="43"/>
      <c r="FP113" s="43"/>
      <c r="FQ113" s="43"/>
      <c r="FR113" s="43"/>
      <c r="FS113" s="43"/>
      <c r="FT113" s="43"/>
      <c r="FU113" s="43"/>
      <c r="FV113" s="43"/>
      <c r="FW113" s="43"/>
      <c r="FX113" s="43"/>
      <c r="FY113" s="43"/>
      <c r="FZ113" s="43"/>
      <c r="GA113" s="43"/>
      <c r="GB113" s="43"/>
      <c r="GC113" s="43"/>
      <c r="GD113" s="43"/>
      <c r="GE113" s="43"/>
      <c r="GF113" s="43"/>
      <c r="GG113" s="43"/>
      <c r="GH113" s="43"/>
      <c r="GI113" s="43"/>
      <c r="GJ113" s="43"/>
      <c r="GK113" s="43"/>
      <c r="GL113" s="43"/>
      <c r="GM113" s="43"/>
      <c r="GN113" s="43"/>
      <c r="GO113" s="43"/>
      <c r="GP113" s="43"/>
      <c r="GQ113" s="43"/>
      <c r="GR113" s="43"/>
      <c r="GS113" s="43"/>
      <c r="GT113" s="43"/>
      <c r="GU113" s="43"/>
      <c r="GV113" s="43"/>
      <c r="GW113" s="43"/>
      <c r="GX113" s="43"/>
      <c r="GY113" s="43"/>
      <c r="GZ113" s="43"/>
      <c r="HA113" s="43"/>
      <c r="HB113" s="43"/>
      <c r="HC113" s="43"/>
      <c r="HD113" s="43"/>
      <c r="HE113" s="43"/>
      <c r="HF113" s="43"/>
      <c r="HG113" s="43"/>
      <c r="HH113" s="43"/>
      <c r="HI113" s="43"/>
      <c r="HJ113" s="43"/>
      <c r="HK113" s="43"/>
      <c r="HL113" s="43"/>
      <c r="HM113" s="43"/>
      <c r="HN113" s="43"/>
      <c r="HO113" s="43"/>
      <c r="HP113" s="43"/>
      <c r="HQ113" s="43"/>
      <c r="HR113" s="43"/>
      <c r="HS113" s="43"/>
      <c r="HT113" s="43"/>
      <c r="HU113" s="43"/>
      <c r="HV113" s="43"/>
      <c r="HW113" s="43"/>
      <c r="HX113" s="43"/>
      <c r="HY113" s="43"/>
      <c r="HZ113" s="43"/>
      <c r="IA113" s="43"/>
      <c r="IB113" s="43"/>
      <c r="IC113" s="43"/>
      <c r="ID113" s="43"/>
      <c r="IE113" s="43"/>
      <c r="IF113" s="43"/>
      <c r="IG113" s="43"/>
      <c r="IH113" s="43"/>
      <c r="II113" s="43"/>
      <c r="IJ113" s="43"/>
      <c r="IK113" s="43"/>
      <c r="IL113" s="43"/>
      <c r="IM113" s="43"/>
      <c r="IN113" s="43"/>
      <c r="IO113" s="43"/>
      <c r="IP113" s="43"/>
      <c r="IQ113" s="43"/>
      <c r="IR113" s="43"/>
      <c r="IS113" s="43"/>
      <c r="IT113" s="43"/>
      <c r="IU113" s="43"/>
      <c r="IV113" s="43"/>
    </row>
    <row r="114" spans="1:256" ht="41.25">
      <c r="A114" s="25" t="s">
        <v>12</v>
      </c>
      <c r="B114" s="34" t="s">
        <v>223</v>
      </c>
      <c r="C114" s="70">
        <f t="shared" si="15"/>
        <v>12000</v>
      </c>
      <c r="D114" s="70">
        <f t="shared" si="16"/>
        <v>0</v>
      </c>
      <c r="E114" s="70"/>
      <c r="F114" s="5"/>
      <c r="G114" s="70">
        <f t="shared" si="17"/>
        <v>12000</v>
      </c>
      <c r="H114" s="3">
        <v>12000</v>
      </c>
      <c r="I114" s="3"/>
      <c r="J114" s="3"/>
      <c r="K114" s="3"/>
      <c r="L114" s="3"/>
      <c r="M114" s="3"/>
      <c r="N114" s="3">
        <f t="shared" si="18"/>
        <v>0</v>
      </c>
      <c r="O114" s="3"/>
      <c r="P114" s="3"/>
      <c r="Q114" s="3"/>
      <c r="R114" s="69"/>
      <c r="S114" s="69"/>
      <c r="T114" s="69"/>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c r="IT114" s="26"/>
      <c r="IU114" s="26"/>
      <c r="IV114" s="26"/>
    </row>
    <row r="115" spans="1:256" ht="13.5">
      <c r="A115" s="25" t="s">
        <v>13</v>
      </c>
      <c r="B115" s="34" t="s">
        <v>153</v>
      </c>
      <c r="C115" s="70">
        <f t="shared" si="15"/>
        <v>192517</v>
      </c>
      <c r="D115" s="70">
        <f t="shared" si="16"/>
        <v>0</v>
      </c>
      <c r="E115" s="70"/>
      <c r="F115" s="5"/>
      <c r="G115" s="70">
        <f t="shared" si="17"/>
        <v>192517</v>
      </c>
      <c r="H115" s="3">
        <v>192517</v>
      </c>
      <c r="I115" s="3"/>
      <c r="J115" s="3"/>
      <c r="K115" s="3"/>
      <c r="L115" s="3"/>
      <c r="M115" s="3"/>
      <c r="N115" s="3">
        <f t="shared" si="18"/>
        <v>0</v>
      </c>
      <c r="O115" s="3"/>
      <c r="P115" s="3"/>
      <c r="Q115" s="3"/>
      <c r="R115" s="69"/>
      <c r="S115" s="69"/>
      <c r="T115" s="69"/>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c r="IU115" s="26"/>
      <c r="IV115" s="26"/>
    </row>
    <row r="116" spans="1:256" ht="14.25">
      <c r="A116" s="72">
        <v>6</v>
      </c>
      <c r="B116" s="73" t="s">
        <v>224</v>
      </c>
      <c r="C116" s="74">
        <f>SUM(C117:C118)</f>
        <v>6001</v>
      </c>
      <c r="D116" s="74">
        <f aca="true" t="shared" si="30" ref="D116:Q116">SUM(D117:D118)</f>
        <v>0</v>
      </c>
      <c r="E116" s="74">
        <f t="shared" si="30"/>
        <v>0</v>
      </c>
      <c r="F116" s="74">
        <f t="shared" si="30"/>
        <v>0</v>
      </c>
      <c r="G116" s="74">
        <f t="shared" si="30"/>
        <v>6000</v>
      </c>
      <c r="H116" s="74">
        <f t="shared" si="30"/>
        <v>6000</v>
      </c>
      <c r="I116" s="74">
        <f t="shared" si="30"/>
        <v>0</v>
      </c>
      <c r="J116" s="74">
        <f t="shared" si="30"/>
        <v>0</v>
      </c>
      <c r="K116" s="74">
        <f t="shared" si="30"/>
        <v>0</v>
      </c>
      <c r="L116" s="74">
        <f t="shared" si="30"/>
        <v>0</v>
      </c>
      <c r="M116" s="74">
        <f t="shared" si="30"/>
        <v>0</v>
      </c>
      <c r="N116" s="74">
        <f t="shared" si="30"/>
        <v>1</v>
      </c>
      <c r="O116" s="74">
        <f t="shared" si="30"/>
        <v>0</v>
      </c>
      <c r="P116" s="74">
        <f t="shared" si="30"/>
        <v>1</v>
      </c>
      <c r="Q116" s="74">
        <f t="shared" si="30"/>
        <v>0</v>
      </c>
      <c r="R116" s="69"/>
      <c r="S116" s="69"/>
      <c r="T116" s="69"/>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c r="IR116" s="43"/>
      <c r="IS116" s="43"/>
      <c r="IT116" s="43"/>
      <c r="IU116" s="43"/>
      <c r="IV116" s="43"/>
    </row>
    <row r="117" spans="1:256" ht="30.75">
      <c r="A117" s="25" t="s">
        <v>12</v>
      </c>
      <c r="B117" s="80" t="s">
        <v>225</v>
      </c>
      <c r="C117" s="70">
        <f t="shared" si="15"/>
        <v>6000</v>
      </c>
      <c r="D117" s="70">
        <f t="shared" si="16"/>
        <v>0</v>
      </c>
      <c r="E117" s="70"/>
      <c r="F117" s="5"/>
      <c r="G117" s="70">
        <f t="shared" si="17"/>
        <v>6000</v>
      </c>
      <c r="H117" s="3">
        <v>6000</v>
      </c>
      <c r="I117" s="3"/>
      <c r="J117" s="3"/>
      <c r="K117" s="3"/>
      <c r="L117" s="3"/>
      <c r="M117" s="3"/>
      <c r="N117" s="3">
        <f t="shared" si="18"/>
        <v>0</v>
      </c>
      <c r="O117" s="3"/>
      <c r="P117" s="3"/>
      <c r="Q117" s="3"/>
      <c r="R117" s="69"/>
      <c r="S117" s="69"/>
      <c r="T117" s="69"/>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c r="IU117" s="26"/>
      <c r="IV117" s="26"/>
    </row>
    <row r="118" spans="1:256" ht="30.75">
      <c r="A118" s="25" t="s">
        <v>13</v>
      </c>
      <c r="B118" s="80" t="s">
        <v>226</v>
      </c>
      <c r="C118" s="70">
        <f t="shared" si="15"/>
        <v>1</v>
      </c>
      <c r="D118" s="70">
        <f t="shared" si="16"/>
        <v>0</v>
      </c>
      <c r="E118" s="70"/>
      <c r="F118" s="5"/>
      <c r="G118" s="70">
        <f t="shared" si="17"/>
        <v>0</v>
      </c>
      <c r="H118" s="3"/>
      <c r="I118" s="3"/>
      <c r="J118" s="3"/>
      <c r="K118" s="3"/>
      <c r="L118" s="3"/>
      <c r="M118" s="3"/>
      <c r="N118" s="3">
        <f t="shared" si="18"/>
        <v>1</v>
      </c>
      <c r="O118" s="3"/>
      <c r="P118" s="3">
        <v>1</v>
      </c>
      <c r="Q118" s="3"/>
      <c r="R118" s="69"/>
      <c r="S118" s="69"/>
      <c r="T118" s="69"/>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c r="IT118" s="26"/>
      <c r="IU118" s="26"/>
      <c r="IV118" s="26"/>
    </row>
    <row r="119" spans="1:256" ht="14.25">
      <c r="A119" s="72">
        <v>7</v>
      </c>
      <c r="B119" s="73" t="s">
        <v>227</v>
      </c>
      <c r="C119" s="74">
        <f>C120</f>
        <v>4000</v>
      </c>
      <c r="D119" s="74">
        <f aca="true" t="shared" si="31" ref="D119:P119">D120</f>
        <v>0</v>
      </c>
      <c r="E119" s="74">
        <f t="shared" si="31"/>
        <v>0</v>
      </c>
      <c r="F119" s="74">
        <f t="shared" si="31"/>
        <v>0</v>
      </c>
      <c r="G119" s="74">
        <f t="shared" si="31"/>
        <v>4000</v>
      </c>
      <c r="H119" s="74">
        <f t="shared" si="31"/>
        <v>4000</v>
      </c>
      <c r="I119" s="74">
        <f t="shared" si="31"/>
        <v>0</v>
      </c>
      <c r="J119" s="74">
        <f t="shared" si="31"/>
        <v>0</v>
      </c>
      <c r="K119" s="74">
        <f t="shared" si="31"/>
        <v>0</v>
      </c>
      <c r="L119" s="74">
        <f t="shared" si="31"/>
        <v>0</v>
      </c>
      <c r="M119" s="74">
        <f t="shared" si="31"/>
        <v>0</v>
      </c>
      <c r="N119" s="74">
        <f t="shared" si="31"/>
        <v>0</v>
      </c>
      <c r="O119" s="74">
        <f t="shared" si="31"/>
        <v>0</v>
      </c>
      <c r="P119" s="74">
        <f t="shared" si="31"/>
        <v>0</v>
      </c>
      <c r="Q119" s="10"/>
      <c r="R119" s="69"/>
      <c r="S119" s="69"/>
      <c r="T119" s="69"/>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c r="EO119" s="43"/>
      <c r="EP119" s="43"/>
      <c r="EQ119" s="43"/>
      <c r="ER119" s="43"/>
      <c r="ES119" s="43"/>
      <c r="ET119" s="43"/>
      <c r="EU119" s="43"/>
      <c r="EV119" s="43"/>
      <c r="EW119" s="43"/>
      <c r="EX119" s="43"/>
      <c r="EY119" s="43"/>
      <c r="EZ119" s="43"/>
      <c r="FA119" s="43"/>
      <c r="FB119" s="43"/>
      <c r="FC119" s="43"/>
      <c r="FD119" s="43"/>
      <c r="FE119" s="43"/>
      <c r="FF119" s="43"/>
      <c r="FG119" s="43"/>
      <c r="FH119" s="43"/>
      <c r="FI119" s="43"/>
      <c r="FJ119" s="43"/>
      <c r="FK119" s="43"/>
      <c r="FL119" s="43"/>
      <c r="FM119" s="43"/>
      <c r="FN119" s="43"/>
      <c r="FO119" s="43"/>
      <c r="FP119" s="43"/>
      <c r="FQ119" s="43"/>
      <c r="FR119" s="43"/>
      <c r="FS119" s="43"/>
      <c r="FT119" s="43"/>
      <c r="FU119" s="43"/>
      <c r="FV119" s="43"/>
      <c r="FW119" s="43"/>
      <c r="FX119" s="43"/>
      <c r="FY119" s="43"/>
      <c r="FZ119" s="43"/>
      <c r="GA119" s="43"/>
      <c r="GB119" s="43"/>
      <c r="GC119" s="43"/>
      <c r="GD119" s="43"/>
      <c r="GE119" s="43"/>
      <c r="GF119" s="43"/>
      <c r="GG119" s="43"/>
      <c r="GH119" s="43"/>
      <c r="GI119" s="43"/>
      <c r="GJ119" s="43"/>
      <c r="GK119" s="43"/>
      <c r="GL119" s="43"/>
      <c r="GM119" s="43"/>
      <c r="GN119" s="43"/>
      <c r="GO119" s="43"/>
      <c r="GP119" s="43"/>
      <c r="GQ119" s="43"/>
      <c r="GR119" s="43"/>
      <c r="GS119" s="43"/>
      <c r="GT119" s="43"/>
      <c r="GU119" s="43"/>
      <c r="GV119" s="43"/>
      <c r="GW119" s="43"/>
      <c r="GX119" s="43"/>
      <c r="GY119" s="43"/>
      <c r="GZ119" s="43"/>
      <c r="HA119" s="43"/>
      <c r="HB119" s="43"/>
      <c r="HC119" s="43"/>
      <c r="HD119" s="43"/>
      <c r="HE119" s="43"/>
      <c r="HF119" s="43"/>
      <c r="HG119" s="43"/>
      <c r="HH119" s="43"/>
      <c r="HI119" s="43"/>
      <c r="HJ119" s="43"/>
      <c r="HK119" s="43"/>
      <c r="HL119" s="43"/>
      <c r="HM119" s="43"/>
      <c r="HN119" s="43"/>
      <c r="HO119" s="43"/>
      <c r="HP119" s="43"/>
      <c r="HQ119" s="43"/>
      <c r="HR119" s="43"/>
      <c r="HS119" s="43"/>
      <c r="HT119" s="43"/>
      <c r="HU119" s="43"/>
      <c r="HV119" s="43"/>
      <c r="HW119" s="43"/>
      <c r="HX119" s="43"/>
      <c r="HY119" s="43"/>
      <c r="HZ119" s="43"/>
      <c r="IA119" s="43"/>
      <c r="IB119" s="43"/>
      <c r="IC119" s="43"/>
      <c r="ID119" s="43"/>
      <c r="IE119" s="43"/>
      <c r="IF119" s="43"/>
      <c r="IG119" s="43"/>
      <c r="IH119" s="43"/>
      <c r="II119" s="43"/>
      <c r="IJ119" s="43"/>
      <c r="IK119" s="43"/>
      <c r="IL119" s="43"/>
      <c r="IM119" s="43"/>
      <c r="IN119" s="43"/>
      <c r="IO119" s="43"/>
      <c r="IP119" s="43"/>
      <c r="IQ119" s="43"/>
      <c r="IR119" s="43"/>
      <c r="IS119" s="43"/>
      <c r="IT119" s="43"/>
      <c r="IU119" s="43"/>
      <c r="IV119" s="43"/>
    </row>
    <row r="120" spans="1:256" ht="15">
      <c r="A120" s="25"/>
      <c r="B120" s="81" t="s">
        <v>154</v>
      </c>
      <c r="C120" s="70">
        <f t="shared" si="15"/>
        <v>4000</v>
      </c>
      <c r="D120" s="70">
        <f t="shared" si="16"/>
        <v>0</v>
      </c>
      <c r="E120" s="70"/>
      <c r="F120" s="5"/>
      <c r="G120" s="70">
        <f t="shared" si="17"/>
        <v>4000</v>
      </c>
      <c r="H120" s="3">
        <v>4000</v>
      </c>
      <c r="I120" s="3"/>
      <c r="J120" s="3"/>
      <c r="K120" s="3"/>
      <c r="L120" s="3"/>
      <c r="M120" s="3"/>
      <c r="N120" s="3">
        <f t="shared" si="18"/>
        <v>0</v>
      </c>
      <c r="O120" s="3"/>
      <c r="P120" s="3"/>
      <c r="Q120" s="3"/>
      <c r="R120" s="69"/>
      <c r="S120" s="69"/>
      <c r="T120" s="69"/>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c r="IT120" s="26"/>
      <c r="IU120" s="26"/>
      <c r="IV120" s="26"/>
    </row>
    <row r="121" spans="1:256" ht="14.25">
      <c r="A121" s="72">
        <v>8</v>
      </c>
      <c r="B121" s="73" t="s">
        <v>228</v>
      </c>
      <c r="C121" s="74">
        <f>C122</f>
        <v>1100</v>
      </c>
      <c r="D121" s="74">
        <f aca="true" t="shared" si="32" ref="D121:P121">D122</f>
        <v>0</v>
      </c>
      <c r="E121" s="74">
        <f t="shared" si="32"/>
        <v>0</v>
      </c>
      <c r="F121" s="74">
        <f t="shared" si="32"/>
        <v>0</v>
      </c>
      <c r="G121" s="74">
        <f t="shared" si="32"/>
        <v>1100</v>
      </c>
      <c r="H121" s="74">
        <f t="shared" si="32"/>
        <v>1100</v>
      </c>
      <c r="I121" s="74">
        <f t="shared" si="32"/>
        <v>0</v>
      </c>
      <c r="J121" s="74">
        <f t="shared" si="32"/>
        <v>0</v>
      </c>
      <c r="K121" s="74">
        <f t="shared" si="32"/>
        <v>0</v>
      </c>
      <c r="L121" s="74">
        <f t="shared" si="32"/>
        <v>0</v>
      </c>
      <c r="M121" s="74">
        <f t="shared" si="32"/>
        <v>0</v>
      </c>
      <c r="N121" s="74">
        <f t="shared" si="32"/>
        <v>0</v>
      </c>
      <c r="O121" s="74">
        <f t="shared" si="32"/>
        <v>0</v>
      </c>
      <c r="P121" s="74">
        <f t="shared" si="32"/>
        <v>0</v>
      </c>
      <c r="Q121" s="10"/>
      <c r="R121" s="69"/>
      <c r="S121" s="69"/>
      <c r="T121" s="69"/>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3"/>
      <c r="HF121" s="43"/>
      <c r="HG121" s="43"/>
      <c r="HH121" s="43"/>
      <c r="HI121" s="43"/>
      <c r="HJ121" s="43"/>
      <c r="HK121" s="43"/>
      <c r="HL121" s="43"/>
      <c r="HM121" s="43"/>
      <c r="HN121" s="43"/>
      <c r="HO121" s="43"/>
      <c r="HP121" s="43"/>
      <c r="HQ121" s="43"/>
      <c r="HR121" s="43"/>
      <c r="HS121" s="43"/>
      <c r="HT121" s="43"/>
      <c r="HU121" s="43"/>
      <c r="HV121" s="43"/>
      <c r="HW121" s="43"/>
      <c r="HX121" s="43"/>
      <c r="HY121" s="43"/>
      <c r="HZ121" s="43"/>
      <c r="IA121" s="43"/>
      <c r="IB121" s="43"/>
      <c r="IC121" s="43"/>
      <c r="ID121" s="43"/>
      <c r="IE121" s="43"/>
      <c r="IF121" s="43"/>
      <c r="IG121" s="43"/>
      <c r="IH121" s="43"/>
      <c r="II121" s="43"/>
      <c r="IJ121" s="43"/>
      <c r="IK121" s="43"/>
      <c r="IL121" s="43"/>
      <c r="IM121" s="43"/>
      <c r="IN121" s="43"/>
      <c r="IO121" s="43"/>
      <c r="IP121" s="43"/>
      <c r="IQ121" s="43"/>
      <c r="IR121" s="43"/>
      <c r="IS121" s="43"/>
      <c r="IT121" s="43"/>
      <c r="IU121" s="43"/>
      <c r="IV121" s="43"/>
    </row>
    <row r="122" spans="1:256" ht="46.5">
      <c r="A122" s="25"/>
      <c r="B122" s="80" t="s">
        <v>229</v>
      </c>
      <c r="C122" s="70">
        <f t="shared" si="15"/>
        <v>1100</v>
      </c>
      <c r="D122" s="70">
        <f t="shared" si="16"/>
        <v>0</v>
      </c>
      <c r="E122" s="70"/>
      <c r="F122" s="5"/>
      <c r="G122" s="70">
        <f t="shared" si="17"/>
        <v>1100</v>
      </c>
      <c r="H122" s="3">
        <v>1100</v>
      </c>
      <c r="I122" s="3"/>
      <c r="J122" s="3"/>
      <c r="K122" s="3"/>
      <c r="L122" s="3"/>
      <c r="M122" s="3"/>
      <c r="N122" s="3">
        <f t="shared" si="18"/>
        <v>0</v>
      </c>
      <c r="O122" s="3"/>
      <c r="P122" s="3"/>
      <c r="Q122" s="3"/>
      <c r="R122" s="69"/>
      <c r="S122" s="69"/>
      <c r="T122" s="69"/>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row>
    <row r="123" spans="1:256" ht="14.25">
      <c r="A123" s="72">
        <v>9</v>
      </c>
      <c r="B123" s="73" t="s">
        <v>230</v>
      </c>
      <c r="C123" s="74">
        <f>SUM(C124:C127)</f>
        <v>90000</v>
      </c>
      <c r="D123" s="74">
        <f aca="true" t="shared" si="33" ref="D123:P123">SUM(D124:D127)</f>
        <v>0</v>
      </c>
      <c r="E123" s="74">
        <f t="shared" si="33"/>
        <v>0</v>
      </c>
      <c r="F123" s="74">
        <f t="shared" si="33"/>
        <v>0</v>
      </c>
      <c r="G123" s="74">
        <f t="shared" si="33"/>
        <v>90000</v>
      </c>
      <c r="H123" s="74">
        <f t="shared" si="33"/>
        <v>90000</v>
      </c>
      <c r="I123" s="74">
        <f t="shared" si="33"/>
        <v>0</v>
      </c>
      <c r="J123" s="74">
        <f t="shared" si="33"/>
        <v>0</v>
      </c>
      <c r="K123" s="74">
        <f t="shared" si="33"/>
        <v>0</v>
      </c>
      <c r="L123" s="74">
        <f t="shared" si="33"/>
        <v>0</v>
      </c>
      <c r="M123" s="74">
        <f t="shared" si="33"/>
        <v>0</v>
      </c>
      <c r="N123" s="74">
        <f t="shared" si="33"/>
        <v>0</v>
      </c>
      <c r="O123" s="74">
        <f t="shared" si="33"/>
        <v>0</v>
      </c>
      <c r="P123" s="74">
        <f t="shared" si="33"/>
        <v>0</v>
      </c>
      <c r="Q123" s="10"/>
      <c r="R123" s="69"/>
      <c r="S123" s="69"/>
      <c r="T123" s="69"/>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c r="IR123" s="43"/>
      <c r="IS123" s="43"/>
      <c r="IT123" s="43"/>
      <c r="IU123" s="43"/>
      <c r="IV123" s="43"/>
    </row>
    <row r="124" spans="1:256" ht="30.75">
      <c r="A124" s="25" t="s">
        <v>12</v>
      </c>
      <c r="B124" s="80" t="s">
        <v>155</v>
      </c>
      <c r="C124" s="70">
        <f t="shared" si="15"/>
        <v>66000</v>
      </c>
      <c r="D124" s="70">
        <f t="shared" si="16"/>
        <v>0</v>
      </c>
      <c r="E124" s="70"/>
      <c r="F124" s="5"/>
      <c r="G124" s="70">
        <f t="shared" si="17"/>
        <v>66000</v>
      </c>
      <c r="H124" s="3">
        <v>66000</v>
      </c>
      <c r="I124" s="3"/>
      <c r="J124" s="3"/>
      <c r="K124" s="3"/>
      <c r="L124" s="3"/>
      <c r="M124" s="3"/>
      <c r="N124" s="3">
        <f t="shared" si="18"/>
        <v>0</v>
      </c>
      <c r="O124" s="3"/>
      <c r="P124" s="3"/>
      <c r="Q124" s="3"/>
      <c r="R124" s="69"/>
      <c r="S124" s="69"/>
      <c r="T124" s="69"/>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c r="IT124" s="26"/>
      <c r="IU124" s="26"/>
      <c r="IV124" s="26"/>
    </row>
    <row r="125" spans="1:256" ht="30.75">
      <c r="A125" s="25" t="s">
        <v>13</v>
      </c>
      <c r="B125" s="80" t="s">
        <v>231</v>
      </c>
      <c r="C125" s="70">
        <f t="shared" si="15"/>
        <v>8000</v>
      </c>
      <c r="D125" s="70">
        <f t="shared" si="16"/>
        <v>0</v>
      </c>
      <c r="E125" s="70"/>
      <c r="F125" s="5"/>
      <c r="G125" s="70">
        <f t="shared" si="17"/>
        <v>8000</v>
      </c>
      <c r="H125" s="3">
        <v>8000</v>
      </c>
      <c r="I125" s="3"/>
      <c r="J125" s="3"/>
      <c r="K125" s="3"/>
      <c r="L125" s="3"/>
      <c r="M125" s="3"/>
      <c r="N125" s="3">
        <f t="shared" si="18"/>
        <v>0</v>
      </c>
      <c r="O125" s="3"/>
      <c r="P125" s="3"/>
      <c r="Q125" s="3"/>
      <c r="R125" s="69"/>
      <c r="S125" s="69"/>
      <c r="T125" s="69"/>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c r="IU125" s="26"/>
      <c r="IV125" s="26"/>
    </row>
    <row r="126" spans="1:256" ht="30.75">
      <c r="A126" s="25" t="s">
        <v>29</v>
      </c>
      <c r="B126" s="80" t="s">
        <v>156</v>
      </c>
      <c r="C126" s="70">
        <f t="shared" si="15"/>
        <v>3000</v>
      </c>
      <c r="D126" s="70">
        <f t="shared" si="16"/>
        <v>0</v>
      </c>
      <c r="E126" s="70"/>
      <c r="F126" s="5"/>
      <c r="G126" s="70">
        <f t="shared" si="17"/>
        <v>3000</v>
      </c>
      <c r="H126" s="3">
        <v>3000</v>
      </c>
      <c r="I126" s="3"/>
      <c r="J126" s="3"/>
      <c r="K126" s="3"/>
      <c r="L126" s="3"/>
      <c r="M126" s="3"/>
      <c r="N126" s="3">
        <f t="shared" si="18"/>
        <v>0</v>
      </c>
      <c r="O126" s="3"/>
      <c r="P126" s="3"/>
      <c r="Q126" s="3"/>
      <c r="R126" s="69"/>
      <c r="S126" s="69"/>
      <c r="T126" s="69"/>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c r="IT126" s="26"/>
      <c r="IU126" s="26"/>
      <c r="IV126" s="26"/>
    </row>
    <row r="127" spans="1:256" ht="30.75">
      <c r="A127" s="25" t="s">
        <v>106</v>
      </c>
      <c r="B127" s="80" t="s">
        <v>157</v>
      </c>
      <c r="C127" s="70">
        <f t="shared" si="15"/>
        <v>13000</v>
      </c>
      <c r="D127" s="70">
        <f t="shared" si="16"/>
        <v>0</v>
      </c>
      <c r="E127" s="70"/>
      <c r="F127" s="5"/>
      <c r="G127" s="70">
        <f t="shared" si="17"/>
        <v>13000</v>
      </c>
      <c r="H127" s="3">
        <v>13000</v>
      </c>
      <c r="I127" s="3"/>
      <c r="J127" s="3"/>
      <c r="K127" s="3"/>
      <c r="L127" s="3"/>
      <c r="M127" s="3"/>
      <c r="N127" s="3">
        <f t="shared" si="18"/>
        <v>0</v>
      </c>
      <c r="O127" s="3"/>
      <c r="P127" s="3"/>
      <c r="Q127" s="3"/>
      <c r="R127" s="69"/>
      <c r="S127" s="69"/>
      <c r="T127" s="69"/>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c r="IU127" s="26"/>
      <c r="IV127" s="26"/>
    </row>
    <row r="128" spans="1:256" ht="13.5">
      <c r="A128" s="32" t="s">
        <v>232</v>
      </c>
      <c r="B128" s="11" t="s">
        <v>233</v>
      </c>
      <c r="C128" s="71">
        <f aca="true" t="shared" si="34" ref="C128:Q128">SUM(C129:C135)</f>
        <v>205707</v>
      </c>
      <c r="D128" s="71">
        <f t="shared" si="34"/>
        <v>205707</v>
      </c>
      <c r="E128" s="71">
        <f t="shared" si="34"/>
        <v>205707</v>
      </c>
      <c r="F128" s="71">
        <f t="shared" si="34"/>
        <v>0</v>
      </c>
      <c r="G128" s="71">
        <f t="shared" si="34"/>
        <v>0</v>
      </c>
      <c r="H128" s="71">
        <f t="shared" si="34"/>
        <v>0</v>
      </c>
      <c r="I128" s="71">
        <f t="shared" si="34"/>
        <v>0</v>
      </c>
      <c r="J128" s="71">
        <f t="shared" si="34"/>
        <v>0</v>
      </c>
      <c r="K128" s="71">
        <f t="shared" si="34"/>
        <v>0</v>
      </c>
      <c r="L128" s="71">
        <f t="shared" si="34"/>
        <v>0</v>
      </c>
      <c r="M128" s="71">
        <f t="shared" si="34"/>
        <v>0</v>
      </c>
      <c r="N128" s="71">
        <f t="shared" si="34"/>
        <v>0</v>
      </c>
      <c r="O128" s="71">
        <f t="shared" si="34"/>
        <v>0</v>
      </c>
      <c r="P128" s="71">
        <f t="shared" si="34"/>
        <v>0</v>
      </c>
      <c r="Q128" s="71">
        <f t="shared" si="34"/>
        <v>0</v>
      </c>
      <c r="R128" s="69"/>
      <c r="S128" s="69"/>
      <c r="T128" s="69"/>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row>
    <row r="129" spans="1:256" ht="13.5">
      <c r="A129" s="25" t="s">
        <v>12</v>
      </c>
      <c r="B129" s="6" t="s">
        <v>94</v>
      </c>
      <c r="C129" s="70">
        <f>D129+G129+SUM(J129:N129)+Q129</f>
        <v>7550</v>
      </c>
      <c r="D129" s="70">
        <f aca="true" t="shared" si="35" ref="D129:D135">SUM(E129:F129)</f>
        <v>7550</v>
      </c>
      <c r="E129" s="70">
        <v>7550</v>
      </c>
      <c r="F129" s="5"/>
      <c r="G129" s="70">
        <f aca="true" t="shared" si="36" ref="G129:G135">SUM(H129:I129)</f>
        <v>0</v>
      </c>
      <c r="H129" s="3"/>
      <c r="I129" s="3"/>
      <c r="J129" s="3"/>
      <c r="K129" s="3"/>
      <c r="L129" s="3"/>
      <c r="M129" s="3"/>
      <c r="N129" s="3">
        <f aca="true" t="shared" si="37" ref="N129:N135">SUM(O129:P129)</f>
        <v>0</v>
      </c>
      <c r="O129" s="3"/>
      <c r="P129" s="3"/>
      <c r="Q129" s="3"/>
      <c r="R129" s="69"/>
      <c r="S129" s="69"/>
      <c r="T129" s="69"/>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c r="IU129" s="26"/>
      <c r="IV129" s="26"/>
    </row>
    <row r="130" spans="1:256" ht="13.5">
      <c r="A130" s="25" t="s">
        <v>13</v>
      </c>
      <c r="B130" s="6" t="s">
        <v>69</v>
      </c>
      <c r="C130" s="70">
        <f>D130+G130+SUM(J130:N130)+Q130</f>
        <v>29900</v>
      </c>
      <c r="D130" s="70">
        <f t="shared" si="35"/>
        <v>29900</v>
      </c>
      <c r="E130" s="70">
        <v>29900</v>
      </c>
      <c r="F130" s="5"/>
      <c r="G130" s="70">
        <f t="shared" si="36"/>
        <v>0</v>
      </c>
      <c r="H130" s="3"/>
      <c r="I130" s="3"/>
      <c r="J130" s="3"/>
      <c r="K130" s="3"/>
      <c r="L130" s="3"/>
      <c r="M130" s="3"/>
      <c r="N130" s="3">
        <f t="shared" si="37"/>
        <v>0</v>
      </c>
      <c r="O130" s="3"/>
      <c r="P130" s="3"/>
      <c r="Q130" s="3"/>
      <c r="R130" s="69"/>
      <c r="S130" s="69"/>
      <c r="T130" s="69"/>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c r="IT130" s="26"/>
      <c r="IU130" s="26"/>
      <c r="IV130" s="26"/>
    </row>
    <row r="131" spans="1:256" ht="27">
      <c r="A131" s="25" t="s">
        <v>29</v>
      </c>
      <c r="B131" s="6" t="s">
        <v>134</v>
      </c>
      <c r="C131" s="70">
        <f>D131+G131+SUM(J131:N131)+Q131</f>
        <v>21721</v>
      </c>
      <c r="D131" s="70">
        <f t="shared" si="35"/>
        <v>21721</v>
      </c>
      <c r="E131" s="70">
        <v>21721</v>
      </c>
      <c r="F131" s="5"/>
      <c r="G131" s="70">
        <f t="shared" si="36"/>
        <v>0</v>
      </c>
      <c r="H131" s="3"/>
      <c r="I131" s="3"/>
      <c r="J131" s="3"/>
      <c r="K131" s="3"/>
      <c r="L131" s="3"/>
      <c r="M131" s="3"/>
      <c r="N131" s="3">
        <f t="shared" si="37"/>
        <v>0</v>
      </c>
      <c r="O131" s="3"/>
      <c r="P131" s="3"/>
      <c r="Q131" s="3"/>
      <c r="R131" s="69"/>
      <c r="S131" s="69"/>
      <c r="T131" s="69"/>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c r="IU131" s="26"/>
      <c r="IV131" s="26"/>
    </row>
    <row r="132" spans="1:256" ht="13.5">
      <c r="A132" s="25" t="s">
        <v>106</v>
      </c>
      <c r="B132" s="6" t="s">
        <v>113</v>
      </c>
      <c r="C132" s="70">
        <f aca="true" t="shared" si="38" ref="C132:C139">D132+G132+SUM(J132:N132)+Q132</f>
        <v>100000</v>
      </c>
      <c r="D132" s="70">
        <f t="shared" si="35"/>
        <v>100000</v>
      </c>
      <c r="E132" s="70">
        <v>100000</v>
      </c>
      <c r="F132" s="5"/>
      <c r="G132" s="70">
        <f t="shared" si="36"/>
        <v>0</v>
      </c>
      <c r="H132" s="3"/>
      <c r="I132" s="3"/>
      <c r="J132" s="3"/>
      <c r="K132" s="3"/>
      <c r="L132" s="3"/>
      <c r="M132" s="3"/>
      <c r="N132" s="3">
        <f t="shared" si="37"/>
        <v>0</v>
      </c>
      <c r="O132" s="3"/>
      <c r="P132" s="3"/>
      <c r="Q132" s="3"/>
      <c r="R132" s="69"/>
      <c r="S132" s="69"/>
      <c r="T132" s="69"/>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c r="IU132" s="26"/>
      <c r="IV132" s="26"/>
    </row>
    <row r="133" spans="1:256" ht="41.25">
      <c r="A133" s="25" t="s">
        <v>107</v>
      </c>
      <c r="B133" s="6" t="s">
        <v>135</v>
      </c>
      <c r="C133" s="70">
        <f t="shared" si="38"/>
        <v>22240</v>
      </c>
      <c r="D133" s="70">
        <f t="shared" si="35"/>
        <v>22240</v>
      </c>
      <c r="E133" s="70">
        <v>22240</v>
      </c>
      <c r="F133" s="5"/>
      <c r="G133" s="70">
        <f t="shared" si="36"/>
        <v>0</v>
      </c>
      <c r="H133" s="3"/>
      <c r="I133" s="3"/>
      <c r="J133" s="3"/>
      <c r="K133" s="3"/>
      <c r="L133" s="3"/>
      <c r="M133" s="3"/>
      <c r="N133" s="3">
        <f t="shared" si="37"/>
        <v>0</v>
      </c>
      <c r="O133" s="3"/>
      <c r="P133" s="3"/>
      <c r="Q133" s="3"/>
      <c r="R133" s="69"/>
      <c r="S133" s="69"/>
      <c r="T133" s="69"/>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c r="IT133" s="26"/>
      <c r="IU133" s="26"/>
      <c r="IV133" s="26"/>
    </row>
    <row r="134" spans="1:256" ht="13.5">
      <c r="A134" s="25" t="s">
        <v>108</v>
      </c>
      <c r="B134" s="6" t="s">
        <v>136</v>
      </c>
      <c r="C134" s="70">
        <f t="shared" si="38"/>
        <v>18120</v>
      </c>
      <c r="D134" s="70">
        <f t="shared" si="35"/>
        <v>18120</v>
      </c>
      <c r="E134" s="70">
        <v>18120</v>
      </c>
      <c r="F134" s="5"/>
      <c r="G134" s="70">
        <f t="shared" si="36"/>
        <v>0</v>
      </c>
      <c r="H134" s="3"/>
      <c r="I134" s="3"/>
      <c r="J134" s="3"/>
      <c r="K134" s="3"/>
      <c r="L134" s="3"/>
      <c r="M134" s="3"/>
      <c r="N134" s="3">
        <f t="shared" si="37"/>
        <v>0</v>
      </c>
      <c r="O134" s="3"/>
      <c r="P134" s="3"/>
      <c r="Q134" s="3"/>
      <c r="R134" s="69"/>
      <c r="S134" s="69"/>
      <c r="T134" s="69"/>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c r="IT134" s="26"/>
      <c r="IU134" s="26"/>
      <c r="IV134" s="26"/>
    </row>
    <row r="135" spans="1:256" ht="13.5">
      <c r="A135" s="25" t="s">
        <v>109</v>
      </c>
      <c r="B135" s="6" t="s">
        <v>234</v>
      </c>
      <c r="C135" s="70">
        <f t="shared" si="38"/>
        <v>6176</v>
      </c>
      <c r="D135" s="70">
        <f t="shared" si="35"/>
        <v>6176</v>
      </c>
      <c r="E135" s="70">
        <f>6176</f>
        <v>6176</v>
      </c>
      <c r="F135" s="5"/>
      <c r="G135" s="70">
        <f t="shared" si="36"/>
        <v>0</v>
      </c>
      <c r="H135" s="3"/>
      <c r="I135" s="3"/>
      <c r="J135" s="3"/>
      <c r="K135" s="3"/>
      <c r="L135" s="3"/>
      <c r="M135" s="3"/>
      <c r="N135" s="3">
        <f t="shared" si="37"/>
        <v>0</v>
      </c>
      <c r="O135" s="3"/>
      <c r="P135" s="3"/>
      <c r="Q135" s="3"/>
      <c r="R135" s="69"/>
      <c r="S135" s="69"/>
      <c r="T135" s="69"/>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c r="IT135" s="26"/>
      <c r="IU135" s="26"/>
      <c r="IV135" s="26"/>
    </row>
    <row r="136" spans="1:256" ht="27">
      <c r="A136" s="32" t="s">
        <v>8</v>
      </c>
      <c r="B136" s="11" t="s">
        <v>235</v>
      </c>
      <c r="C136" s="71">
        <f t="shared" si="38"/>
        <v>1100</v>
      </c>
      <c r="D136" s="71">
        <f t="shared" si="16"/>
        <v>0</v>
      </c>
      <c r="E136" s="71"/>
      <c r="F136" s="9"/>
      <c r="G136" s="71">
        <f t="shared" si="17"/>
        <v>0</v>
      </c>
      <c r="H136" s="7"/>
      <c r="I136" s="7"/>
      <c r="J136" s="7">
        <v>1100</v>
      </c>
      <c r="K136" s="7"/>
      <c r="L136" s="7"/>
      <c r="M136" s="7"/>
      <c r="N136" s="3">
        <f t="shared" si="18"/>
        <v>0</v>
      </c>
      <c r="O136" s="7"/>
      <c r="P136" s="7"/>
      <c r="Q136" s="7"/>
      <c r="R136" s="69"/>
      <c r="S136" s="69"/>
      <c r="T136" s="69"/>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row>
    <row r="137" spans="1:256" ht="13.5">
      <c r="A137" s="32" t="s">
        <v>9</v>
      </c>
      <c r="B137" s="11" t="s">
        <v>67</v>
      </c>
      <c r="C137" s="71">
        <f t="shared" si="38"/>
        <v>1000</v>
      </c>
      <c r="D137" s="71">
        <f t="shared" si="16"/>
        <v>0</v>
      </c>
      <c r="E137" s="82"/>
      <c r="F137" s="82"/>
      <c r="G137" s="71">
        <f t="shared" si="17"/>
        <v>0</v>
      </c>
      <c r="H137" s="7"/>
      <c r="I137" s="7"/>
      <c r="J137" s="7"/>
      <c r="K137" s="7">
        <v>1000</v>
      </c>
      <c r="L137" s="7"/>
      <c r="M137" s="7"/>
      <c r="N137" s="3">
        <f t="shared" si="18"/>
        <v>0</v>
      </c>
      <c r="O137" s="82"/>
      <c r="P137" s="82"/>
      <c r="Q137" s="82"/>
      <c r="R137" s="69"/>
      <c r="S137" s="69"/>
      <c r="T137" s="69"/>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row>
    <row r="138" spans="1:256" ht="13.5">
      <c r="A138" s="32" t="s">
        <v>19</v>
      </c>
      <c r="B138" s="11" t="s">
        <v>68</v>
      </c>
      <c r="C138" s="71">
        <f t="shared" si="38"/>
        <v>117631</v>
      </c>
      <c r="D138" s="71">
        <f t="shared" si="16"/>
        <v>0</v>
      </c>
      <c r="E138" s="82"/>
      <c r="F138" s="82"/>
      <c r="G138" s="71">
        <f t="shared" si="17"/>
        <v>0</v>
      </c>
      <c r="H138" s="7"/>
      <c r="I138" s="7"/>
      <c r="J138" s="7"/>
      <c r="K138" s="7"/>
      <c r="L138" s="7">
        <v>117631</v>
      </c>
      <c r="M138" s="7"/>
      <c r="N138" s="3">
        <f t="shared" si="18"/>
        <v>0</v>
      </c>
      <c r="O138" s="82"/>
      <c r="P138" s="82"/>
      <c r="Q138" s="82"/>
      <c r="R138" s="69"/>
      <c r="S138" s="69"/>
      <c r="T138" s="69"/>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row>
    <row r="139" spans="1:256" ht="13.5">
      <c r="A139" s="32" t="s">
        <v>70</v>
      </c>
      <c r="B139" s="11" t="s">
        <v>10</v>
      </c>
      <c r="C139" s="71">
        <f t="shared" si="38"/>
        <v>8052</v>
      </c>
      <c r="D139" s="71">
        <f t="shared" si="16"/>
        <v>0</v>
      </c>
      <c r="E139" s="82"/>
      <c r="F139" s="82"/>
      <c r="G139" s="71">
        <f t="shared" si="17"/>
        <v>0</v>
      </c>
      <c r="H139" s="7"/>
      <c r="I139" s="7"/>
      <c r="J139" s="7"/>
      <c r="K139" s="7"/>
      <c r="L139" s="7"/>
      <c r="M139" s="7">
        <v>8052</v>
      </c>
      <c r="N139" s="3">
        <f t="shared" si="18"/>
        <v>0</v>
      </c>
      <c r="O139" s="82"/>
      <c r="P139" s="82"/>
      <c r="Q139" s="82"/>
      <c r="R139" s="69"/>
      <c r="S139" s="69"/>
      <c r="T139" s="69"/>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row>
    <row r="140" spans="1:256" ht="27">
      <c r="A140" s="83" t="s">
        <v>71</v>
      </c>
      <c r="B140" s="84" t="s">
        <v>158</v>
      </c>
      <c r="C140" s="71">
        <f>SUM(C141:C149)</f>
        <v>457857</v>
      </c>
      <c r="D140" s="71">
        <f aca="true" t="shared" si="39" ref="D140:Q140">SUM(D141:D149)</f>
        <v>457857</v>
      </c>
      <c r="E140" s="71">
        <f t="shared" si="39"/>
        <v>457857</v>
      </c>
      <c r="F140" s="71">
        <f t="shared" si="39"/>
        <v>0</v>
      </c>
      <c r="G140" s="71">
        <f t="shared" si="39"/>
        <v>0</v>
      </c>
      <c r="H140" s="71">
        <f t="shared" si="39"/>
        <v>0</v>
      </c>
      <c r="I140" s="71">
        <f t="shared" si="39"/>
        <v>0</v>
      </c>
      <c r="J140" s="71">
        <f t="shared" si="39"/>
        <v>0</v>
      </c>
      <c r="K140" s="71">
        <f t="shared" si="39"/>
        <v>0</v>
      </c>
      <c r="L140" s="71">
        <f t="shared" si="39"/>
        <v>0</v>
      </c>
      <c r="M140" s="71">
        <f t="shared" si="39"/>
        <v>0</v>
      </c>
      <c r="N140" s="71">
        <f t="shared" si="39"/>
        <v>0</v>
      </c>
      <c r="O140" s="71">
        <f t="shared" si="39"/>
        <v>0</v>
      </c>
      <c r="P140" s="71">
        <f t="shared" si="39"/>
        <v>0</v>
      </c>
      <c r="Q140" s="71">
        <f t="shared" si="39"/>
        <v>0</v>
      </c>
      <c r="R140" s="69"/>
      <c r="S140" s="69"/>
      <c r="T140" s="69"/>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c r="IV140" s="15"/>
    </row>
    <row r="141" spans="1:256" ht="13.5">
      <c r="A141" s="85">
        <v>1</v>
      </c>
      <c r="B141" s="86" t="s">
        <v>22</v>
      </c>
      <c r="C141" s="70">
        <f aca="true" t="shared" si="40" ref="C141:C149">D141+G141+SUM(J141:N141)+Q141</f>
        <v>34855</v>
      </c>
      <c r="D141" s="70">
        <f aca="true" t="shared" si="41" ref="D141:D149">SUM(E141:F141)</f>
        <v>34855</v>
      </c>
      <c r="E141" s="70">
        <v>34855</v>
      </c>
      <c r="F141" s="5"/>
      <c r="G141" s="70">
        <f aca="true" t="shared" si="42" ref="G141:G149">SUM(H141:I141)</f>
        <v>0</v>
      </c>
      <c r="H141" s="3"/>
      <c r="I141" s="3"/>
      <c r="J141" s="3"/>
      <c r="K141" s="3"/>
      <c r="L141" s="3"/>
      <c r="M141" s="3"/>
      <c r="N141" s="3">
        <f aca="true" t="shared" si="43" ref="N141:N149">SUM(O141:P141)</f>
        <v>0</v>
      </c>
      <c r="O141" s="35"/>
      <c r="P141" s="35"/>
      <c r="Q141" s="35"/>
      <c r="R141" s="69"/>
      <c r="S141" s="69"/>
      <c r="T141" s="69"/>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6"/>
      <c r="IP141" s="26"/>
      <c r="IQ141" s="26"/>
      <c r="IR141" s="26"/>
      <c r="IS141" s="26"/>
      <c r="IT141" s="26"/>
      <c r="IU141" s="26"/>
      <c r="IV141" s="26"/>
    </row>
    <row r="142" spans="1:256" ht="13.5">
      <c r="A142" s="85">
        <v>2</v>
      </c>
      <c r="B142" s="86" t="s">
        <v>123</v>
      </c>
      <c r="C142" s="70">
        <f t="shared" si="40"/>
        <v>46620</v>
      </c>
      <c r="D142" s="70">
        <f t="shared" si="41"/>
        <v>46620</v>
      </c>
      <c r="E142" s="70">
        <v>46620</v>
      </c>
      <c r="F142" s="5"/>
      <c r="G142" s="70">
        <f t="shared" si="42"/>
        <v>0</v>
      </c>
      <c r="H142" s="3"/>
      <c r="I142" s="3"/>
      <c r="J142" s="3"/>
      <c r="K142" s="3"/>
      <c r="L142" s="3"/>
      <c r="M142" s="3"/>
      <c r="N142" s="3">
        <f t="shared" si="43"/>
        <v>0</v>
      </c>
      <c r="O142" s="35"/>
      <c r="P142" s="35"/>
      <c r="Q142" s="35"/>
      <c r="R142" s="69"/>
      <c r="S142" s="69"/>
      <c r="T142" s="69"/>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6"/>
      <c r="IP142" s="26"/>
      <c r="IQ142" s="26"/>
      <c r="IR142" s="26"/>
      <c r="IS142" s="26"/>
      <c r="IT142" s="26"/>
      <c r="IU142" s="26"/>
      <c r="IV142" s="26"/>
    </row>
    <row r="143" spans="1:256" ht="13.5">
      <c r="A143" s="85">
        <v>3</v>
      </c>
      <c r="B143" s="86" t="s">
        <v>23</v>
      </c>
      <c r="C143" s="70">
        <f t="shared" si="40"/>
        <v>49035</v>
      </c>
      <c r="D143" s="70">
        <f t="shared" si="41"/>
        <v>49035</v>
      </c>
      <c r="E143" s="70">
        <v>49035</v>
      </c>
      <c r="F143" s="5"/>
      <c r="G143" s="70">
        <f t="shared" si="42"/>
        <v>0</v>
      </c>
      <c r="H143" s="3"/>
      <c r="I143" s="3"/>
      <c r="J143" s="3"/>
      <c r="K143" s="3"/>
      <c r="L143" s="3"/>
      <c r="M143" s="3"/>
      <c r="N143" s="3">
        <f t="shared" si="43"/>
        <v>0</v>
      </c>
      <c r="O143" s="35"/>
      <c r="P143" s="35"/>
      <c r="Q143" s="35"/>
      <c r="R143" s="69"/>
      <c r="S143" s="69"/>
      <c r="T143" s="69"/>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c r="IT143" s="26"/>
      <c r="IU143" s="26"/>
      <c r="IV143" s="26"/>
    </row>
    <row r="144" spans="1:256" ht="13.5">
      <c r="A144" s="85">
        <v>4</v>
      </c>
      <c r="B144" s="86" t="s">
        <v>24</v>
      </c>
      <c r="C144" s="70">
        <f t="shared" si="40"/>
        <v>62612</v>
      </c>
      <c r="D144" s="70">
        <f t="shared" si="41"/>
        <v>62612</v>
      </c>
      <c r="E144" s="70">
        <v>62612</v>
      </c>
      <c r="F144" s="5"/>
      <c r="G144" s="70">
        <f t="shared" si="42"/>
        <v>0</v>
      </c>
      <c r="H144" s="3"/>
      <c r="I144" s="3"/>
      <c r="J144" s="3"/>
      <c r="K144" s="3"/>
      <c r="L144" s="3"/>
      <c r="M144" s="3"/>
      <c r="N144" s="3">
        <f t="shared" si="43"/>
        <v>0</v>
      </c>
      <c r="O144" s="35"/>
      <c r="P144" s="35"/>
      <c r="Q144" s="35"/>
      <c r="R144" s="69"/>
      <c r="S144" s="69"/>
      <c r="T144" s="69"/>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6"/>
      <c r="IP144" s="26"/>
      <c r="IQ144" s="26"/>
      <c r="IR144" s="26"/>
      <c r="IS144" s="26"/>
      <c r="IT144" s="26"/>
      <c r="IU144" s="26"/>
      <c r="IV144" s="26"/>
    </row>
    <row r="145" spans="1:256" ht="13.5">
      <c r="A145" s="85">
        <v>5</v>
      </c>
      <c r="B145" s="86" t="s">
        <v>124</v>
      </c>
      <c r="C145" s="70">
        <f t="shared" si="40"/>
        <v>90475</v>
      </c>
      <c r="D145" s="70">
        <f t="shared" si="41"/>
        <v>90475</v>
      </c>
      <c r="E145" s="70">
        <v>90475</v>
      </c>
      <c r="F145" s="5"/>
      <c r="G145" s="70">
        <f t="shared" si="42"/>
        <v>0</v>
      </c>
      <c r="H145" s="3"/>
      <c r="I145" s="3"/>
      <c r="J145" s="3"/>
      <c r="K145" s="3"/>
      <c r="L145" s="3"/>
      <c r="M145" s="3"/>
      <c r="N145" s="3">
        <f t="shared" si="43"/>
        <v>0</v>
      </c>
      <c r="O145" s="35"/>
      <c r="P145" s="35"/>
      <c r="Q145" s="35"/>
      <c r="R145" s="69"/>
      <c r="S145" s="69"/>
      <c r="T145" s="69"/>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6"/>
      <c r="IP145" s="26"/>
      <c r="IQ145" s="26"/>
      <c r="IR145" s="26"/>
      <c r="IS145" s="26"/>
      <c r="IT145" s="26"/>
      <c r="IU145" s="26"/>
      <c r="IV145" s="26"/>
    </row>
    <row r="146" spans="1:256" ht="13.5">
      <c r="A146" s="85">
        <v>6</v>
      </c>
      <c r="B146" s="86" t="s">
        <v>25</v>
      </c>
      <c r="C146" s="70">
        <f t="shared" si="40"/>
        <v>33185</v>
      </c>
      <c r="D146" s="70">
        <f t="shared" si="41"/>
        <v>33185</v>
      </c>
      <c r="E146" s="70">
        <v>33185</v>
      </c>
      <c r="F146" s="5"/>
      <c r="G146" s="70">
        <f t="shared" si="42"/>
        <v>0</v>
      </c>
      <c r="H146" s="3"/>
      <c r="I146" s="3"/>
      <c r="J146" s="3"/>
      <c r="K146" s="3"/>
      <c r="L146" s="3"/>
      <c r="M146" s="3"/>
      <c r="N146" s="3">
        <f t="shared" si="43"/>
        <v>0</v>
      </c>
      <c r="O146" s="35"/>
      <c r="P146" s="35"/>
      <c r="Q146" s="35"/>
      <c r="R146" s="69"/>
      <c r="S146" s="69"/>
      <c r="T146" s="69"/>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6"/>
      <c r="IP146" s="26"/>
      <c r="IQ146" s="26"/>
      <c r="IR146" s="26"/>
      <c r="IS146" s="26"/>
      <c r="IT146" s="26"/>
      <c r="IU146" s="26"/>
      <c r="IV146" s="26"/>
    </row>
    <row r="147" spans="1:256" ht="13.5">
      <c r="A147" s="85">
        <v>7</v>
      </c>
      <c r="B147" s="86" t="s">
        <v>26</v>
      </c>
      <c r="C147" s="70">
        <f t="shared" si="40"/>
        <v>50685</v>
      </c>
      <c r="D147" s="70">
        <f t="shared" si="41"/>
        <v>50685</v>
      </c>
      <c r="E147" s="70">
        <v>50685</v>
      </c>
      <c r="F147" s="5"/>
      <c r="G147" s="70">
        <f t="shared" si="42"/>
        <v>0</v>
      </c>
      <c r="H147" s="3"/>
      <c r="I147" s="3"/>
      <c r="J147" s="3"/>
      <c r="K147" s="3"/>
      <c r="L147" s="3"/>
      <c r="M147" s="3"/>
      <c r="N147" s="3">
        <f t="shared" si="43"/>
        <v>0</v>
      </c>
      <c r="O147" s="35"/>
      <c r="P147" s="35"/>
      <c r="Q147" s="35"/>
      <c r="R147" s="69"/>
      <c r="S147" s="69"/>
      <c r="T147" s="69"/>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c r="IO147" s="26"/>
      <c r="IP147" s="26"/>
      <c r="IQ147" s="26"/>
      <c r="IR147" s="26"/>
      <c r="IS147" s="26"/>
      <c r="IT147" s="26"/>
      <c r="IU147" s="26"/>
      <c r="IV147" s="26"/>
    </row>
    <row r="148" spans="1:256" ht="13.5">
      <c r="A148" s="85">
        <v>8</v>
      </c>
      <c r="B148" s="86" t="s">
        <v>27</v>
      </c>
      <c r="C148" s="70">
        <f t="shared" si="40"/>
        <v>40240</v>
      </c>
      <c r="D148" s="70">
        <f t="shared" si="41"/>
        <v>40240</v>
      </c>
      <c r="E148" s="70">
        <v>40240</v>
      </c>
      <c r="F148" s="5"/>
      <c r="G148" s="70">
        <f t="shared" si="42"/>
        <v>0</v>
      </c>
      <c r="H148" s="3"/>
      <c r="I148" s="3"/>
      <c r="J148" s="3"/>
      <c r="K148" s="3"/>
      <c r="L148" s="3"/>
      <c r="M148" s="3"/>
      <c r="N148" s="3">
        <f t="shared" si="43"/>
        <v>0</v>
      </c>
      <c r="O148" s="35"/>
      <c r="P148" s="35"/>
      <c r="Q148" s="35"/>
      <c r="R148" s="69"/>
      <c r="S148" s="69"/>
      <c r="T148" s="69"/>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6"/>
      <c r="IP148" s="26"/>
      <c r="IQ148" s="26"/>
      <c r="IR148" s="26"/>
      <c r="IS148" s="26"/>
      <c r="IT148" s="26"/>
      <c r="IU148" s="26"/>
      <c r="IV148" s="26"/>
    </row>
    <row r="149" spans="1:256" ht="13.5">
      <c r="A149" s="85">
        <v>9</v>
      </c>
      <c r="B149" s="86" t="s">
        <v>28</v>
      </c>
      <c r="C149" s="70">
        <f t="shared" si="40"/>
        <v>50150</v>
      </c>
      <c r="D149" s="70">
        <f t="shared" si="41"/>
        <v>50150</v>
      </c>
      <c r="E149" s="70">
        <v>50150</v>
      </c>
      <c r="F149" s="5"/>
      <c r="G149" s="70">
        <f t="shared" si="42"/>
        <v>0</v>
      </c>
      <c r="H149" s="3"/>
      <c r="I149" s="3"/>
      <c r="J149" s="3"/>
      <c r="K149" s="3"/>
      <c r="L149" s="3"/>
      <c r="M149" s="3"/>
      <c r="N149" s="3">
        <f t="shared" si="43"/>
        <v>0</v>
      </c>
      <c r="O149" s="35"/>
      <c r="P149" s="35"/>
      <c r="Q149" s="35"/>
      <c r="R149" s="69"/>
      <c r="S149" s="69"/>
      <c r="T149" s="69"/>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c r="IT149" s="26"/>
      <c r="IU149" s="26"/>
      <c r="IV149" s="26"/>
    </row>
    <row r="150" spans="1:256" ht="13.5">
      <c r="A150" s="17" t="s">
        <v>1</v>
      </c>
      <c r="B150" s="18" t="s">
        <v>95</v>
      </c>
      <c r="C150" s="87">
        <f>C151+C210</f>
        <v>632950</v>
      </c>
      <c r="D150" s="87">
        <f aca="true" t="shared" si="44" ref="D150:Q150">D151+D210</f>
        <v>583760</v>
      </c>
      <c r="E150" s="87">
        <f t="shared" si="44"/>
        <v>583760</v>
      </c>
      <c r="F150" s="87">
        <f t="shared" si="44"/>
        <v>0</v>
      </c>
      <c r="G150" s="87">
        <f t="shared" si="44"/>
        <v>35263</v>
      </c>
      <c r="H150" s="87">
        <f t="shared" si="44"/>
        <v>35263</v>
      </c>
      <c r="I150" s="87">
        <f t="shared" si="44"/>
        <v>0</v>
      </c>
      <c r="J150" s="87">
        <f t="shared" si="44"/>
        <v>0</v>
      </c>
      <c r="K150" s="87">
        <f t="shared" si="44"/>
        <v>0</v>
      </c>
      <c r="L150" s="87">
        <f t="shared" si="44"/>
        <v>0</v>
      </c>
      <c r="M150" s="87">
        <f t="shared" si="44"/>
        <v>0</v>
      </c>
      <c r="N150" s="87">
        <f t="shared" si="44"/>
        <v>13927</v>
      </c>
      <c r="O150" s="87">
        <f t="shared" si="44"/>
        <v>3699</v>
      </c>
      <c r="P150" s="87">
        <f t="shared" si="44"/>
        <v>10228</v>
      </c>
      <c r="Q150" s="87">
        <f t="shared" si="44"/>
        <v>0</v>
      </c>
      <c r="R150" s="69"/>
      <c r="S150" s="69"/>
      <c r="T150" s="69"/>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row>
    <row r="151" spans="1:256" ht="13.5">
      <c r="A151" s="32" t="s">
        <v>96</v>
      </c>
      <c r="B151" s="88" t="s">
        <v>159</v>
      </c>
      <c r="C151" s="71">
        <f aca="true" t="shared" si="45" ref="C151:Q151">IF((SUM(C152:C154)=(C155+C207)),SUM(C152:C154),0)</f>
        <v>13927</v>
      </c>
      <c r="D151" s="71">
        <f t="shared" si="45"/>
        <v>0</v>
      </c>
      <c r="E151" s="71">
        <f t="shared" si="45"/>
        <v>0</v>
      </c>
      <c r="F151" s="71">
        <f t="shared" si="45"/>
        <v>0</v>
      </c>
      <c r="G151" s="71">
        <f t="shared" si="45"/>
        <v>0</v>
      </c>
      <c r="H151" s="71">
        <f t="shared" si="45"/>
        <v>0</v>
      </c>
      <c r="I151" s="71">
        <f t="shared" si="45"/>
        <v>0</v>
      </c>
      <c r="J151" s="71">
        <f t="shared" si="45"/>
        <v>0</v>
      </c>
      <c r="K151" s="71">
        <f t="shared" si="45"/>
        <v>0</v>
      </c>
      <c r="L151" s="71">
        <f t="shared" si="45"/>
        <v>0</v>
      </c>
      <c r="M151" s="71">
        <f t="shared" si="45"/>
        <v>0</v>
      </c>
      <c r="N151" s="71">
        <f t="shared" si="45"/>
        <v>13927</v>
      </c>
      <c r="O151" s="71">
        <f t="shared" si="45"/>
        <v>3699</v>
      </c>
      <c r="P151" s="71">
        <f t="shared" si="45"/>
        <v>10228</v>
      </c>
      <c r="Q151" s="71">
        <f t="shared" si="45"/>
        <v>0</v>
      </c>
      <c r="R151" s="69"/>
      <c r="S151" s="69"/>
      <c r="T151" s="69"/>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row>
    <row r="152" spans="1:256" ht="13.5">
      <c r="A152" s="89" t="s">
        <v>126</v>
      </c>
      <c r="B152" s="6" t="s">
        <v>160</v>
      </c>
      <c r="C152" s="70">
        <f>D152+G152+SUM(J152:N152)+Q152</f>
        <v>10023</v>
      </c>
      <c r="D152" s="70">
        <f>SUM(E152:F152)</f>
        <v>0</v>
      </c>
      <c r="E152" s="70">
        <f>E157+E160+E168+E171+E175+E180+E183</f>
        <v>0</v>
      </c>
      <c r="F152" s="70">
        <f>F157+F160+F168+F171+F175+F180+F183</f>
        <v>0</v>
      </c>
      <c r="G152" s="70">
        <f>SUM(H152:I152)</f>
        <v>0</v>
      </c>
      <c r="H152" s="70">
        <f aca="true" t="shared" si="46" ref="H152:M152">H157+H160+H168+H171+H175+H180+H183</f>
        <v>0</v>
      </c>
      <c r="I152" s="70">
        <f t="shared" si="46"/>
        <v>0</v>
      </c>
      <c r="J152" s="70">
        <f t="shared" si="46"/>
        <v>0</v>
      </c>
      <c r="K152" s="70">
        <f t="shared" si="46"/>
        <v>0</v>
      </c>
      <c r="L152" s="70">
        <f t="shared" si="46"/>
        <v>0</v>
      </c>
      <c r="M152" s="70">
        <f t="shared" si="46"/>
        <v>0</v>
      </c>
      <c r="N152" s="3">
        <f>SUM(O152:P152)</f>
        <v>10023</v>
      </c>
      <c r="O152" s="70">
        <f>O157+O160+O168+O171+O175+O180+O183</f>
        <v>3699</v>
      </c>
      <c r="P152" s="70">
        <f>P157+P160+P168+P171+P175+P180+P183</f>
        <v>6324</v>
      </c>
      <c r="Q152" s="70">
        <f>Q157+Q160+Q168+Q171+Q175+Q180+Q183</f>
        <v>0</v>
      </c>
      <c r="R152" s="69"/>
      <c r="S152" s="69"/>
      <c r="T152" s="69"/>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c r="IO152" s="26"/>
      <c r="IP152" s="26"/>
      <c r="IQ152" s="26"/>
      <c r="IR152" s="26"/>
      <c r="IS152" s="26"/>
      <c r="IT152" s="26"/>
      <c r="IU152" s="26"/>
      <c r="IV152" s="26"/>
    </row>
    <row r="153" spans="1:256" ht="13.5">
      <c r="A153" s="89" t="s">
        <v>161</v>
      </c>
      <c r="B153" s="6" t="s">
        <v>103</v>
      </c>
      <c r="C153" s="70">
        <f>D153+G153+SUM(J153:N153)+Q153</f>
        <v>2481</v>
      </c>
      <c r="D153" s="70">
        <f>SUM(E153:F153)</f>
        <v>0</v>
      </c>
      <c r="E153" s="70">
        <f>E161+E163+E165+E172+E176+E181+E184+E186+E188+E190+E192+E194+E196+E198+E200+E202+E204+E206</f>
        <v>0</v>
      </c>
      <c r="F153" s="70">
        <f>F161+F163+F165+F172+F176+F181+F184+F186+F188+F190+F192+F194+F196+F198+F200+F202+F204+F206</f>
        <v>0</v>
      </c>
      <c r="G153" s="70">
        <f>SUM(H153:I153)</f>
        <v>0</v>
      </c>
      <c r="H153" s="70">
        <f aca="true" t="shared" si="47" ref="H153:M153">H161+H163+H165+H172+H176+H181+H184+H186+H188+H190+H192+H194+H196+H198+H200+H202+H204+H206</f>
        <v>0</v>
      </c>
      <c r="I153" s="70">
        <f t="shared" si="47"/>
        <v>0</v>
      </c>
      <c r="J153" s="70">
        <f t="shared" si="47"/>
        <v>0</v>
      </c>
      <c r="K153" s="70">
        <f t="shared" si="47"/>
        <v>0</v>
      </c>
      <c r="L153" s="70">
        <f t="shared" si="47"/>
        <v>0</v>
      </c>
      <c r="M153" s="70">
        <f t="shared" si="47"/>
        <v>0</v>
      </c>
      <c r="N153" s="3">
        <f>SUM(O153:P153)</f>
        <v>2481</v>
      </c>
      <c r="O153" s="70">
        <f>O161+O163+O165+O172+O176+O181+O184+O186+O188+O190+O192+O194+O196+O198+O200+O202+O204+O206</f>
        <v>0</v>
      </c>
      <c r="P153" s="70">
        <f>P161+P163+P165+P172+P176+P181+P184+P186+P188+P190+P192+P194+P196+P198+P200+P202+P204+P206</f>
        <v>2481</v>
      </c>
      <c r="Q153" s="70">
        <f>Q161+Q163+Q165+Q172+Q176+Q181+Q184+Q186+Q188+Q190+Q192+Q194+Q196+Q198+Q200+Q202+Q204+Q206</f>
        <v>0</v>
      </c>
      <c r="R153" s="69"/>
      <c r="S153" s="69"/>
      <c r="T153" s="69"/>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c r="IO153" s="26"/>
      <c r="IP153" s="26"/>
      <c r="IQ153" s="26"/>
      <c r="IR153" s="26"/>
      <c r="IS153" s="26"/>
      <c r="IT153" s="26"/>
      <c r="IU153" s="26"/>
      <c r="IV153" s="26"/>
    </row>
    <row r="154" spans="1:256" ht="27">
      <c r="A154" s="89" t="s">
        <v>162</v>
      </c>
      <c r="B154" s="6" t="s">
        <v>163</v>
      </c>
      <c r="C154" s="70">
        <f>D154+G154+SUM(J154:N154)+Q154</f>
        <v>1423</v>
      </c>
      <c r="D154" s="70">
        <f>SUM(E154:F154)</f>
        <v>0</v>
      </c>
      <c r="E154" s="70">
        <f>E158+E166+E169+E173+E178+E209</f>
        <v>0</v>
      </c>
      <c r="F154" s="70">
        <f>F158+F166+F169+F173+F178+F209</f>
        <v>0</v>
      </c>
      <c r="G154" s="70">
        <f>SUM(H154:I154)</f>
        <v>0</v>
      </c>
      <c r="H154" s="70">
        <f aca="true" t="shared" si="48" ref="H154:M154">H158+H166+H169+H173+H178+H209</f>
        <v>0</v>
      </c>
      <c r="I154" s="70">
        <f t="shared" si="48"/>
        <v>0</v>
      </c>
      <c r="J154" s="70">
        <f t="shared" si="48"/>
        <v>0</v>
      </c>
      <c r="K154" s="70">
        <f t="shared" si="48"/>
        <v>0</v>
      </c>
      <c r="L154" s="70">
        <f t="shared" si="48"/>
        <v>0</v>
      </c>
      <c r="M154" s="70">
        <f t="shared" si="48"/>
        <v>0</v>
      </c>
      <c r="N154" s="3">
        <f>SUM(O154:P154)</f>
        <v>1423</v>
      </c>
      <c r="O154" s="70">
        <f>O158+O166+O169+O173+O178+O209</f>
        <v>0</v>
      </c>
      <c r="P154" s="70">
        <f>P158+P166+P169+P173+P178+P209</f>
        <v>1423</v>
      </c>
      <c r="Q154" s="70">
        <f>Q158+Q166+Q169+Q173+Q178+Q209</f>
        <v>0</v>
      </c>
      <c r="R154" s="69"/>
      <c r="S154" s="69"/>
      <c r="T154" s="69"/>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c r="IU154" s="26"/>
      <c r="IV154" s="26"/>
    </row>
    <row r="155" spans="1:256" ht="13.5">
      <c r="A155" s="32" t="s">
        <v>4</v>
      </c>
      <c r="B155" s="88" t="s">
        <v>164</v>
      </c>
      <c r="C155" s="71">
        <f aca="true" t="shared" si="49" ref="C155:Q155">C156+C159+C162+C164+C167+C170+C174+C177+C179+C182+C185+C187+C189+C191+C193+C195+C197+C199+C201+C203+C205</f>
        <v>13919</v>
      </c>
      <c r="D155" s="71">
        <f t="shared" si="49"/>
        <v>0</v>
      </c>
      <c r="E155" s="71">
        <f t="shared" si="49"/>
        <v>0</v>
      </c>
      <c r="F155" s="71">
        <f t="shared" si="49"/>
        <v>0</v>
      </c>
      <c r="G155" s="71">
        <f t="shared" si="49"/>
        <v>0</v>
      </c>
      <c r="H155" s="71">
        <f t="shared" si="49"/>
        <v>0</v>
      </c>
      <c r="I155" s="71">
        <f t="shared" si="49"/>
        <v>0</v>
      </c>
      <c r="J155" s="71">
        <f t="shared" si="49"/>
        <v>0</v>
      </c>
      <c r="K155" s="71">
        <f t="shared" si="49"/>
        <v>0</v>
      </c>
      <c r="L155" s="71">
        <f t="shared" si="49"/>
        <v>0</v>
      </c>
      <c r="M155" s="71">
        <f t="shared" si="49"/>
        <v>0</v>
      </c>
      <c r="N155" s="71">
        <f t="shared" si="49"/>
        <v>13919</v>
      </c>
      <c r="O155" s="71">
        <f t="shared" si="49"/>
        <v>3699</v>
      </c>
      <c r="P155" s="71">
        <f t="shared" si="49"/>
        <v>10220</v>
      </c>
      <c r="Q155" s="71">
        <f t="shared" si="49"/>
        <v>0</v>
      </c>
      <c r="R155" s="69"/>
      <c r="S155" s="69"/>
      <c r="T155" s="69"/>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c r="IV155" s="24"/>
    </row>
    <row r="156" spans="1:256" ht="14.25">
      <c r="A156" s="90">
        <v>1</v>
      </c>
      <c r="B156" s="73" t="s">
        <v>133</v>
      </c>
      <c r="C156" s="74">
        <f>SUM(C157:C158)</f>
        <v>165</v>
      </c>
      <c r="D156" s="74">
        <f aca="true" t="shared" si="50" ref="D156:Q156">SUM(D157:D158)</f>
        <v>0</v>
      </c>
      <c r="E156" s="74">
        <f t="shared" si="50"/>
        <v>0</v>
      </c>
      <c r="F156" s="74">
        <f t="shared" si="50"/>
        <v>0</v>
      </c>
      <c r="G156" s="74">
        <f t="shared" si="50"/>
        <v>0</v>
      </c>
      <c r="H156" s="74">
        <f t="shared" si="50"/>
        <v>0</v>
      </c>
      <c r="I156" s="74">
        <f t="shared" si="50"/>
        <v>0</v>
      </c>
      <c r="J156" s="74">
        <f t="shared" si="50"/>
        <v>0</v>
      </c>
      <c r="K156" s="74">
        <f t="shared" si="50"/>
        <v>0</v>
      </c>
      <c r="L156" s="74">
        <f t="shared" si="50"/>
        <v>0</v>
      </c>
      <c r="M156" s="74">
        <f t="shared" si="50"/>
        <v>0</v>
      </c>
      <c r="N156" s="74">
        <f t="shared" si="50"/>
        <v>165</v>
      </c>
      <c r="O156" s="74">
        <f t="shared" si="50"/>
        <v>0</v>
      </c>
      <c r="P156" s="74">
        <f t="shared" si="50"/>
        <v>165</v>
      </c>
      <c r="Q156" s="74">
        <f t="shared" si="50"/>
        <v>0</v>
      </c>
      <c r="R156" s="69"/>
      <c r="S156" s="69"/>
      <c r="T156" s="69"/>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3"/>
      <c r="GM156" s="43"/>
      <c r="GN156" s="43"/>
      <c r="GO156" s="43"/>
      <c r="GP156" s="43"/>
      <c r="GQ156" s="43"/>
      <c r="GR156" s="43"/>
      <c r="GS156" s="43"/>
      <c r="GT156" s="43"/>
      <c r="GU156" s="43"/>
      <c r="GV156" s="43"/>
      <c r="GW156" s="43"/>
      <c r="GX156" s="43"/>
      <c r="GY156" s="43"/>
      <c r="GZ156" s="43"/>
      <c r="HA156" s="43"/>
      <c r="HB156" s="43"/>
      <c r="HC156" s="43"/>
      <c r="HD156" s="43"/>
      <c r="HE156" s="43"/>
      <c r="HF156" s="43"/>
      <c r="HG156" s="43"/>
      <c r="HH156" s="43"/>
      <c r="HI156" s="43"/>
      <c r="HJ156" s="43"/>
      <c r="HK156" s="43"/>
      <c r="HL156" s="43"/>
      <c r="HM156" s="43"/>
      <c r="HN156" s="43"/>
      <c r="HO156" s="43"/>
      <c r="HP156" s="43"/>
      <c r="HQ156" s="43"/>
      <c r="HR156" s="43"/>
      <c r="HS156" s="43"/>
      <c r="HT156" s="43"/>
      <c r="HU156" s="43"/>
      <c r="HV156" s="43"/>
      <c r="HW156" s="43"/>
      <c r="HX156" s="43"/>
      <c r="HY156" s="43"/>
      <c r="HZ156" s="43"/>
      <c r="IA156" s="43"/>
      <c r="IB156" s="43"/>
      <c r="IC156" s="43"/>
      <c r="ID156" s="43"/>
      <c r="IE156" s="43"/>
      <c r="IF156" s="43"/>
      <c r="IG156" s="43"/>
      <c r="IH156" s="43"/>
      <c r="II156" s="43"/>
      <c r="IJ156" s="43"/>
      <c r="IK156" s="43"/>
      <c r="IL156" s="43"/>
      <c r="IM156" s="43"/>
      <c r="IN156" s="43"/>
      <c r="IO156" s="43"/>
      <c r="IP156" s="43"/>
      <c r="IQ156" s="43"/>
      <c r="IR156" s="43"/>
      <c r="IS156" s="43"/>
      <c r="IT156" s="43"/>
      <c r="IU156" s="43"/>
      <c r="IV156" s="43"/>
    </row>
    <row r="157" spans="1:256" ht="13.5">
      <c r="A157" s="85" t="s">
        <v>12</v>
      </c>
      <c r="B157" s="86" t="s">
        <v>160</v>
      </c>
      <c r="C157" s="70">
        <f>D157+G157+SUM(J157:N157)+Q157</f>
        <v>0</v>
      </c>
      <c r="D157" s="70">
        <f>SUM(E157:F157)</f>
        <v>0</v>
      </c>
      <c r="E157" s="70"/>
      <c r="F157" s="5"/>
      <c r="G157" s="70">
        <f>SUM(H157:I157)</f>
        <v>0</v>
      </c>
      <c r="H157" s="3"/>
      <c r="I157" s="3"/>
      <c r="J157" s="3"/>
      <c r="K157" s="3"/>
      <c r="L157" s="3"/>
      <c r="M157" s="3"/>
      <c r="N157" s="3">
        <f>SUM(O157:P157)</f>
        <v>0</v>
      </c>
      <c r="O157" s="35"/>
      <c r="P157" s="35"/>
      <c r="Q157" s="35"/>
      <c r="R157" s="69"/>
      <c r="S157" s="69"/>
      <c r="T157" s="69"/>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c r="IO157" s="26"/>
      <c r="IP157" s="26"/>
      <c r="IQ157" s="26"/>
      <c r="IR157" s="26"/>
      <c r="IS157" s="26"/>
      <c r="IT157" s="26"/>
      <c r="IU157" s="26"/>
      <c r="IV157" s="26"/>
    </row>
    <row r="158" spans="1:256" ht="27">
      <c r="A158" s="85" t="s">
        <v>13</v>
      </c>
      <c r="B158" s="86" t="s">
        <v>166</v>
      </c>
      <c r="C158" s="70">
        <f>D158+G158+SUM(J158:N158)+Q158</f>
        <v>165</v>
      </c>
      <c r="D158" s="70">
        <f>SUM(E158:F158)</f>
        <v>0</v>
      </c>
      <c r="E158" s="70"/>
      <c r="F158" s="5"/>
      <c r="G158" s="70">
        <f>SUM(H158:I158)</f>
        <v>0</v>
      </c>
      <c r="H158" s="3"/>
      <c r="I158" s="3"/>
      <c r="J158" s="3"/>
      <c r="K158" s="3"/>
      <c r="L158" s="3"/>
      <c r="M158" s="3"/>
      <c r="N158" s="3">
        <f>SUM(O158:P158)</f>
        <v>165</v>
      </c>
      <c r="O158" s="35"/>
      <c r="P158" s="35">
        <v>165</v>
      </c>
      <c r="Q158" s="35"/>
      <c r="R158" s="69"/>
      <c r="S158" s="69"/>
      <c r="T158" s="69"/>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c r="IO158" s="26"/>
      <c r="IP158" s="26"/>
      <c r="IQ158" s="26"/>
      <c r="IR158" s="26"/>
      <c r="IS158" s="26"/>
      <c r="IT158" s="26"/>
      <c r="IU158" s="26"/>
      <c r="IV158" s="26"/>
    </row>
    <row r="159" spans="1:256" ht="14.25">
      <c r="A159" s="90">
        <v>2</v>
      </c>
      <c r="B159" s="73" t="s">
        <v>39</v>
      </c>
      <c r="C159" s="74">
        <f>SUM(C160:C161)</f>
        <v>586</v>
      </c>
      <c r="D159" s="74">
        <f aca="true" t="shared" si="51" ref="D159:P159">SUM(D160:D161)</f>
        <v>0</v>
      </c>
      <c r="E159" s="74">
        <f t="shared" si="51"/>
        <v>0</v>
      </c>
      <c r="F159" s="74">
        <f t="shared" si="51"/>
        <v>0</v>
      </c>
      <c r="G159" s="74">
        <f t="shared" si="51"/>
        <v>0</v>
      </c>
      <c r="H159" s="74">
        <f t="shared" si="51"/>
        <v>0</v>
      </c>
      <c r="I159" s="74">
        <f t="shared" si="51"/>
        <v>0</v>
      </c>
      <c r="J159" s="74">
        <f t="shared" si="51"/>
        <v>0</v>
      </c>
      <c r="K159" s="74">
        <f t="shared" si="51"/>
        <v>0</v>
      </c>
      <c r="L159" s="74">
        <f t="shared" si="51"/>
        <v>0</v>
      </c>
      <c r="M159" s="74">
        <f t="shared" si="51"/>
        <v>0</v>
      </c>
      <c r="N159" s="74">
        <f t="shared" si="51"/>
        <v>586</v>
      </c>
      <c r="O159" s="74">
        <f t="shared" si="51"/>
        <v>0</v>
      </c>
      <c r="P159" s="74">
        <f t="shared" si="51"/>
        <v>586</v>
      </c>
      <c r="Q159" s="74">
        <f>Q161</f>
        <v>0</v>
      </c>
      <c r="R159" s="69"/>
      <c r="S159" s="69"/>
      <c r="T159" s="69"/>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c r="EK159" s="43"/>
      <c r="EL159" s="43"/>
      <c r="EM159" s="43"/>
      <c r="EN159" s="43"/>
      <c r="EO159" s="43"/>
      <c r="EP159" s="43"/>
      <c r="EQ159" s="43"/>
      <c r="ER159" s="43"/>
      <c r="ES159" s="43"/>
      <c r="ET159" s="43"/>
      <c r="EU159" s="43"/>
      <c r="EV159" s="43"/>
      <c r="EW159" s="43"/>
      <c r="EX159" s="43"/>
      <c r="EY159" s="43"/>
      <c r="EZ159" s="43"/>
      <c r="FA159" s="43"/>
      <c r="FB159" s="43"/>
      <c r="FC159" s="43"/>
      <c r="FD159" s="43"/>
      <c r="FE159" s="43"/>
      <c r="FF159" s="43"/>
      <c r="FG159" s="43"/>
      <c r="FH159" s="43"/>
      <c r="FI159" s="43"/>
      <c r="FJ159" s="43"/>
      <c r="FK159" s="43"/>
      <c r="FL159" s="43"/>
      <c r="FM159" s="43"/>
      <c r="FN159" s="43"/>
      <c r="FO159" s="43"/>
      <c r="FP159" s="43"/>
      <c r="FQ159" s="43"/>
      <c r="FR159" s="43"/>
      <c r="FS159" s="43"/>
      <c r="FT159" s="43"/>
      <c r="FU159" s="43"/>
      <c r="FV159" s="43"/>
      <c r="FW159" s="43"/>
      <c r="FX159" s="43"/>
      <c r="FY159" s="43"/>
      <c r="FZ159" s="43"/>
      <c r="GA159" s="43"/>
      <c r="GB159" s="43"/>
      <c r="GC159" s="43"/>
      <c r="GD159" s="43"/>
      <c r="GE159" s="43"/>
      <c r="GF159" s="43"/>
      <c r="GG159" s="43"/>
      <c r="GH159" s="43"/>
      <c r="GI159" s="43"/>
      <c r="GJ159" s="43"/>
      <c r="GK159" s="43"/>
      <c r="GL159" s="43"/>
      <c r="GM159" s="43"/>
      <c r="GN159" s="43"/>
      <c r="GO159" s="43"/>
      <c r="GP159" s="43"/>
      <c r="GQ159" s="43"/>
      <c r="GR159" s="43"/>
      <c r="GS159" s="43"/>
      <c r="GT159" s="43"/>
      <c r="GU159" s="43"/>
      <c r="GV159" s="43"/>
      <c r="GW159" s="43"/>
      <c r="GX159" s="43"/>
      <c r="GY159" s="43"/>
      <c r="GZ159" s="43"/>
      <c r="HA159" s="43"/>
      <c r="HB159" s="43"/>
      <c r="HC159" s="43"/>
      <c r="HD159" s="43"/>
      <c r="HE159" s="43"/>
      <c r="HF159" s="43"/>
      <c r="HG159" s="43"/>
      <c r="HH159" s="43"/>
      <c r="HI159" s="43"/>
      <c r="HJ159" s="43"/>
      <c r="HK159" s="43"/>
      <c r="HL159" s="43"/>
      <c r="HM159" s="43"/>
      <c r="HN159" s="43"/>
      <c r="HO159" s="43"/>
      <c r="HP159" s="43"/>
      <c r="HQ159" s="43"/>
      <c r="HR159" s="43"/>
      <c r="HS159" s="43"/>
      <c r="HT159" s="43"/>
      <c r="HU159" s="43"/>
      <c r="HV159" s="43"/>
      <c r="HW159" s="43"/>
      <c r="HX159" s="43"/>
      <c r="HY159" s="43"/>
      <c r="HZ159" s="43"/>
      <c r="IA159" s="43"/>
      <c r="IB159" s="43"/>
      <c r="IC159" s="43"/>
      <c r="ID159" s="43"/>
      <c r="IE159" s="43"/>
      <c r="IF159" s="43"/>
      <c r="IG159" s="43"/>
      <c r="IH159" s="43"/>
      <c r="II159" s="43"/>
      <c r="IJ159" s="43"/>
      <c r="IK159" s="43"/>
      <c r="IL159" s="43"/>
      <c r="IM159" s="43"/>
      <c r="IN159" s="43"/>
      <c r="IO159" s="43"/>
      <c r="IP159" s="43"/>
      <c r="IQ159" s="43"/>
      <c r="IR159" s="43"/>
      <c r="IS159" s="43"/>
      <c r="IT159" s="43"/>
      <c r="IU159" s="43"/>
      <c r="IV159" s="43"/>
    </row>
    <row r="160" spans="1:256" ht="13.5">
      <c r="A160" s="85" t="s">
        <v>12</v>
      </c>
      <c r="B160" s="86" t="s">
        <v>160</v>
      </c>
      <c r="C160" s="70">
        <f>D160+G160+SUM(J160:N160)+Q160</f>
        <v>28</v>
      </c>
      <c r="D160" s="70">
        <f>SUM(E160:F160)</f>
        <v>0</v>
      </c>
      <c r="E160" s="70"/>
      <c r="F160" s="5"/>
      <c r="G160" s="70">
        <f>SUM(H160:I160)</f>
        <v>0</v>
      </c>
      <c r="H160" s="3"/>
      <c r="I160" s="3"/>
      <c r="J160" s="3"/>
      <c r="K160" s="3"/>
      <c r="L160" s="3"/>
      <c r="M160" s="3"/>
      <c r="N160" s="3">
        <f>SUM(O160:P160)</f>
        <v>28</v>
      </c>
      <c r="O160" s="35"/>
      <c r="P160" s="35">
        <v>28</v>
      </c>
      <c r="Q160" s="35"/>
      <c r="R160" s="69"/>
      <c r="S160" s="69"/>
      <c r="T160" s="69"/>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c r="IN160" s="26"/>
      <c r="IO160" s="26"/>
      <c r="IP160" s="26"/>
      <c r="IQ160" s="26"/>
      <c r="IR160" s="26"/>
      <c r="IS160" s="26"/>
      <c r="IT160" s="26"/>
      <c r="IU160" s="26"/>
      <c r="IV160" s="26"/>
    </row>
    <row r="161" spans="1:256" ht="13.5">
      <c r="A161" s="85" t="s">
        <v>13</v>
      </c>
      <c r="B161" s="86" t="s">
        <v>103</v>
      </c>
      <c r="C161" s="70">
        <f>D161+G161+SUM(J161:N161)+Q161</f>
        <v>558</v>
      </c>
      <c r="D161" s="70">
        <f>SUM(E161:F161)</f>
        <v>0</v>
      </c>
      <c r="E161" s="70"/>
      <c r="F161" s="5"/>
      <c r="G161" s="70">
        <f>SUM(H161:I161)</f>
        <v>0</v>
      </c>
      <c r="H161" s="3"/>
      <c r="I161" s="3"/>
      <c r="J161" s="3"/>
      <c r="K161" s="3"/>
      <c r="L161" s="3"/>
      <c r="M161" s="3"/>
      <c r="N161" s="3">
        <f>SUM(O161:P161)</f>
        <v>558</v>
      </c>
      <c r="O161" s="35"/>
      <c r="P161" s="35">
        <v>558</v>
      </c>
      <c r="Q161" s="35"/>
      <c r="R161" s="69"/>
      <c r="S161" s="69"/>
      <c r="T161" s="69"/>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c r="IO161" s="26"/>
      <c r="IP161" s="26"/>
      <c r="IQ161" s="26"/>
      <c r="IR161" s="26"/>
      <c r="IS161" s="26"/>
      <c r="IT161" s="26"/>
      <c r="IU161" s="26"/>
      <c r="IV161" s="26"/>
    </row>
    <row r="162" spans="1:256" ht="14.25">
      <c r="A162" s="90">
        <v>3</v>
      </c>
      <c r="B162" s="73" t="s">
        <v>165</v>
      </c>
      <c r="C162" s="74">
        <f>C163</f>
        <v>74</v>
      </c>
      <c r="D162" s="74">
        <f aca="true" t="shared" si="52" ref="D162:Q162">D163</f>
        <v>0</v>
      </c>
      <c r="E162" s="74">
        <f t="shared" si="52"/>
        <v>0</v>
      </c>
      <c r="F162" s="74">
        <f t="shared" si="52"/>
        <v>0</v>
      </c>
      <c r="G162" s="74">
        <f t="shared" si="52"/>
        <v>0</v>
      </c>
      <c r="H162" s="74">
        <f t="shared" si="52"/>
        <v>0</v>
      </c>
      <c r="I162" s="74">
        <f t="shared" si="52"/>
        <v>0</v>
      </c>
      <c r="J162" s="74">
        <f t="shared" si="52"/>
        <v>0</v>
      </c>
      <c r="K162" s="74">
        <f t="shared" si="52"/>
        <v>0</v>
      </c>
      <c r="L162" s="74">
        <f t="shared" si="52"/>
        <v>0</v>
      </c>
      <c r="M162" s="74">
        <f t="shared" si="52"/>
        <v>0</v>
      </c>
      <c r="N162" s="74">
        <f t="shared" si="52"/>
        <v>74</v>
      </c>
      <c r="O162" s="74">
        <f t="shared" si="52"/>
        <v>0</v>
      </c>
      <c r="P162" s="74">
        <f t="shared" si="52"/>
        <v>74</v>
      </c>
      <c r="Q162" s="74">
        <f t="shared" si="52"/>
        <v>0</v>
      </c>
      <c r="R162" s="69"/>
      <c r="S162" s="69"/>
      <c r="T162" s="69"/>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c r="IR162" s="43"/>
      <c r="IS162" s="43"/>
      <c r="IT162" s="43"/>
      <c r="IU162" s="43"/>
      <c r="IV162" s="43"/>
    </row>
    <row r="163" spans="1:256" ht="13.5">
      <c r="A163" s="85"/>
      <c r="B163" s="86" t="s">
        <v>103</v>
      </c>
      <c r="C163" s="70">
        <f>D163+G163+SUM(J163:N163)+Q163</f>
        <v>74</v>
      </c>
      <c r="D163" s="70">
        <f>SUM(E163:F163)</f>
        <v>0</v>
      </c>
      <c r="E163" s="70"/>
      <c r="F163" s="5"/>
      <c r="G163" s="70">
        <f>SUM(H163:I163)</f>
        <v>0</v>
      </c>
      <c r="H163" s="3"/>
      <c r="I163" s="3"/>
      <c r="J163" s="3"/>
      <c r="K163" s="3"/>
      <c r="L163" s="3"/>
      <c r="M163" s="3"/>
      <c r="N163" s="3">
        <f>SUM(O163:P163)</f>
        <v>74</v>
      </c>
      <c r="O163" s="35"/>
      <c r="P163" s="35">
        <v>74</v>
      </c>
      <c r="Q163" s="35"/>
      <c r="R163" s="69"/>
      <c r="S163" s="69"/>
      <c r="T163" s="69"/>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c r="IO163" s="26"/>
      <c r="IP163" s="26"/>
      <c r="IQ163" s="26"/>
      <c r="IR163" s="26"/>
      <c r="IS163" s="26"/>
      <c r="IT163" s="26"/>
      <c r="IU163" s="26"/>
      <c r="IV163" s="26"/>
    </row>
    <row r="164" spans="1:256" ht="14.25">
      <c r="A164" s="90">
        <v>4</v>
      </c>
      <c r="B164" s="73" t="s">
        <v>75</v>
      </c>
      <c r="C164" s="74">
        <f>SUM(C165:C166)</f>
        <v>43</v>
      </c>
      <c r="D164" s="74">
        <f aca="true" t="shared" si="53" ref="D164:Q164">SUM(D165:D166)</f>
        <v>0</v>
      </c>
      <c r="E164" s="74">
        <f t="shared" si="53"/>
        <v>0</v>
      </c>
      <c r="F164" s="74">
        <f t="shared" si="53"/>
        <v>0</v>
      </c>
      <c r="G164" s="74">
        <f t="shared" si="53"/>
        <v>0</v>
      </c>
      <c r="H164" s="74">
        <f t="shared" si="53"/>
        <v>0</v>
      </c>
      <c r="I164" s="74">
        <f t="shared" si="53"/>
        <v>0</v>
      </c>
      <c r="J164" s="74">
        <f t="shared" si="53"/>
        <v>0</v>
      </c>
      <c r="K164" s="74">
        <f t="shared" si="53"/>
        <v>0</v>
      </c>
      <c r="L164" s="74">
        <f t="shared" si="53"/>
        <v>0</v>
      </c>
      <c r="M164" s="74">
        <f t="shared" si="53"/>
        <v>0</v>
      </c>
      <c r="N164" s="74">
        <f t="shared" si="53"/>
        <v>43</v>
      </c>
      <c r="O164" s="74">
        <f t="shared" si="53"/>
        <v>0</v>
      </c>
      <c r="P164" s="74">
        <f t="shared" si="53"/>
        <v>43</v>
      </c>
      <c r="Q164" s="74">
        <f t="shared" si="53"/>
        <v>0</v>
      </c>
      <c r="R164" s="69"/>
      <c r="S164" s="69"/>
      <c r="T164" s="69"/>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c r="HG164" s="43"/>
      <c r="HH164" s="43"/>
      <c r="HI164" s="43"/>
      <c r="HJ164" s="43"/>
      <c r="HK164" s="43"/>
      <c r="HL164" s="43"/>
      <c r="HM164" s="43"/>
      <c r="HN164" s="43"/>
      <c r="HO164" s="43"/>
      <c r="HP164" s="43"/>
      <c r="HQ164" s="43"/>
      <c r="HR164" s="43"/>
      <c r="HS164" s="43"/>
      <c r="HT164" s="43"/>
      <c r="HU164" s="43"/>
      <c r="HV164" s="43"/>
      <c r="HW164" s="43"/>
      <c r="HX164" s="43"/>
      <c r="HY164" s="43"/>
      <c r="HZ164" s="43"/>
      <c r="IA164" s="43"/>
      <c r="IB164" s="43"/>
      <c r="IC164" s="43"/>
      <c r="ID164" s="43"/>
      <c r="IE164" s="43"/>
      <c r="IF164" s="43"/>
      <c r="IG164" s="43"/>
      <c r="IH164" s="43"/>
      <c r="II164" s="43"/>
      <c r="IJ164" s="43"/>
      <c r="IK164" s="43"/>
      <c r="IL164" s="43"/>
      <c r="IM164" s="43"/>
      <c r="IN164" s="43"/>
      <c r="IO164" s="43"/>
      <c r="IP164" s="43"/>
      <c r="IQ164" s="43"/>
      <c r="IR164" s="43"/>
      <c r="IS164" s="43"/>
      <c r="IT164" s="43"/>
      <c r="IU164" s="43"/>
      <c r="IV164" s="43"/>
    </row>
    <row r="165" spans="1:256" ht="13.5">
      <c r="A165" s="85" t="s">
        <v>12</v>
      </c>
      <c r="B165" s="86" t="s">
        <v>103</v>
      </c>
      <c r="C165" s="70">
        <f>D165+G165+SUM(J165:N165)+Q165</f>
        <v>43</v>
      </c>
      <c r="D165" s="70">
        <f>SUM(E165:F165)</f>
        <v>0</v>
      </c>
      <c r="E165" s="70"/>
      <c r="F165" s="5"/>
      <c r="G165" s="70">
        <f>SUM(H165:I165)</f>
        <v>0</v>
      </c>
      <c r="H165" s="3"/>
      <c r="I165" s="3"/>
      <c r="J165" s="3"/>
      <c r="K165" s="3"/>
      <c r="L165" s="3"/>
      <c r="M165" s="3"/>
      <c r="N165" s="3">
        <f>SUM(O165:P165)</f>
        <v>43</v>
      </c>
      <c r="O165" s="35"/>
      <c r="P165" s="35">
        <v>43</v>
      </c>
      <c r="Q165" s="35"/>
      <c r="R165" s="69"/>
      <c r="S165" s="69"/>
      <c r="T165" s="69"/>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6"/>
      <c r="IP165" s="26"/>
      <c r="IQ165" s="26"/>
      <c r="IR165" s="26"/>
      <c r="IS165" s="26"/>
      <c r="IT165" s="26"/>
      <c r="IU165" s="26"/>
      <c r="IV165" s="26"/>
    </row>
    <row r="166" spans="1:256" ht="27">
      <c r="A166" s="85" t="s">
        <v>13</v>
      </c>
      <c r="B166" s="86" t="s">
        <v>166</v>
      </c>
      <c r="C166" s="70">
        <f>D166+G166+SUM(J166:N166)+Q166</f>
        <v>0</v>
      </c>
      <c r="D166" s="70">
        <f>SUM(E166:F166)</f>
        <v>0</v>
      </c>
      <c r="E166" s="70"/>
      <c r="F166" s="5"/>
      <c r="G166" s="70">
        <f>SUM(H166:I166)</f>
        <v>0</v>
      </c>
      <c r="H166" s="3"/>
      <c r="I166" s="3"/>
      <c r="J166" s="3"/>
      <c r="K166" s="3"/>
      <c r="L166" s="3"/>
      <c r="M166" s="3"/>
      <c r="N166" s="3">
        <f>SUM(O166:P166)</f>
        <v>0</v>
      </c>
      <c r="O166" s="35"/>
      <c r="P166" s="35"/>
      <c r="Q166" s="35"/>
      <c r="R166" s="69"/>
      <c r="S166" s="69"/>
      <c r="T166" s="69"/>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c r="IP166" s="26"/>
      <c r="IQ166" s="26"/>
      <c r="IR166" s="26"/>
      <c r="IS166" s="26"/>
      <c r="IT166" s="26"/>
      <c r="IU166" s="26"/>
      <c r="IV166" s="26"/>
    </row>
    <row r="167" spans="1:256" ht="14.25">
      <c r="A167" s="90">
        <v>5</v>
      </c>
      <c r="B167" s="73" t="s">
        <v>73</v>
      </c>
      <c r="C167" s="74">
        <f>SUM(C168:C169)</f>
        <v>218</v>
      </c>
      <c r="D167" s="74">
        <f aca="true" t="shared" si="54" ref="D167:Q167">SUM(D168:D169)</f>
        <v>0</v>
      </c>
      <c r="E167" s="74">
        <f t="shared" si="54"/>
        <v>0</v>
      </c>
      <c r="F167" s="74">
        <f t="shared" si="54"/>
        <v>0</v>
      </c>
      <c r="G167" s="74">
        <f t="shared" si="54"/>
        <v>0</v>
      </c>
      <c r="H167" s="74">
        <f t="shared" si="54"/>
        <v>0</v>
      </c>
      <c r="I167" s="74">
        <f t="shared" si="54"/>
        <v>0</v>
      </c>
      <c r="J167" s="74">
        <f t="shared" si="54"/>
        <v>0</v>
      </c>
      <c r="K167" s="74">
        <f t="shared" si="54"/>
        <v>0</v>
      </c>
      <c r="L167" s="74">
        <f t="shared" si="54"/>
        <v>0</v>
      </c>
      <c r="M167" s="74">
        <f t="shared" si="54"/>
        <v>0</v>
      </c>
      <c r="N167" s="74">
        <f t="shared" si="54"/>
        <v>218</v>
      </c>
      <c r="O167" s="74">
        <f t="shared" si="54"/>
        <v>0</v>
      </c>
      <c r="P167" s="74">
        <f t="shared" si="54"/>
        <v>218</v>
      </c>
      <c r="Q167" s="74">
        <f t="shared" si="54"/>
        <v>0</v>
      </c>
      <c r="R167" s="69"/>
      <c r="S167" s="69"/>
      <c r="T167" s="69"/>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c r="IA167" s="43"/>
      <c r="IB167" s="43"/>
      <c r="IC167" s="43"/>
      <c r="ID167" s="43"/>
      <c r="IE167" s="43"/>
      <c r="IF167" s="43"/>
      <c r="IG167" s="43"/>
      <c r="IH167" s="43"/>
      <c r="II167" s="43"/>
      <c r="IJ167" s="43"/>
      <c r="IK167" s="43"/>
      <c r="IL167" s="43"/>
      <c r="IM167" s="43"/>
      <c r="IN167" s="43"/>
      <c r="IO167" s="43"/>
      <c r="IP167" s="43"/>
      <c r="IQ167" s="43"/>
      <c r="IR167" s="43"/>
      <c r="IS167" s="43"/>
      <c r="IT167" s="43"/>
      <c r="IU167" s="43"/>
      <c r="IV167" s="43"/>
    </row>
    <row r="168" spans="1:256" ht="13.5">
      <c r="A168" s="85" t="s">
        <v>12</v>
      </c>
      <c r="B168" s="86" t="s">
        <v>160</v>
      </c>
      <c r="C168" s="70">
        <f>D168+G168+SUM(J168:N168)+Q168</f>
        <v>0</v>
      </c>
      <c r="D168" s="70">
        <f>SUM(E168:F168)</f>
        <v>0</v>
      </c>
      <c r="E168" s="70"/>
      <c r="F168" s="5"/>
      <c r="G168" s="70">
        <f>SUM(H168:I168)</f>
        <v>0</v>
      </c>
      <c r="H168" s="3"/>
      <c r="I168" s="3"/>
      <c r="J168" s="3"/>
      <c r="K168" s="3"/>
      <c r="L168" s="3"/>
      <c r="M168" s="3"/>
      <c r="N168" s="3">
        <f>SUM(O168:P168)</f>
        <v>0</v>
      </c>
      <c r="O168" s="35"/>
      <c r="P168" s="35"/>
      <c r="Q168" s="35"/>
      <c r="R168" s="69"/>
      <c r="S168" s="69"/>
      <c r="T168" s="69"/>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6"/>
      <c r="IP168" s="26"/>
      <c r="IQ168" s="26"/>
      <c r="IR168" s="26"/>
      <c r="IS168" s="26"/>
      <c r="IT168" s="26"/>
      <c r="IU168" s="26"/>
      <c r="IV168" s="26"/>
    </row>
    <row r="169" spans="1:256" ht="27">
      <c r="A169" s="85" t="s">
        <v>13</v>
      </c>
      <c r="B169" s="86" t="s">
        <v>166</v>
      </c>
      <c r="C169" s="70">
        <f>D169+G169+SUM(J169:N169)+Q169</f>
        <v>218</v>
      </c>
      <c r="D169" s="70">
        <f>SUM(E169:F169)</f>
        <v>0</v>
      </c>
      <c r="E169" s="70"/>
      <c r="F169" s="5"/>
      <c r="G169" s="70">
        <f>SUM(H169:I169)</f>
        <v>0</v>
      </c>
      <c r="H169" s="3"/>
      <c r="I169" s="3"/>
      <c r="J169" s="3"/>
      <c r="K169" s="3"/>
      <c r="L169" s="3"/>
      <c r="M169" s="3"/>
      <c r="N169" s="3">
        <f>SUM(O169:P169)</f>
        <v>218</v>
      </c>
      <c r="O169" s="35"/>
      <c r="P169" s="35">
        <v>218</v>
      </c>
      <c r="Q169" s="35"/>
      <c r="R169" s="69"/>
      <c r="S169" s="69"/>
      <c r="T169" s="69"/>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6"/>
      <c r="IP169" s="26"/>
      <c r="IQ169" s="26"/>
      <c r="IR169" s="26"/>
      <c r="IS169" s="26"/>
      <c r="IT169" s="26"/>
      <c r="IU169" s="26"/>
      <c r="IV169" s="26"/>
    </row>
    <row r="170" spans="1:256" ht="14.25">
      <c r="A170" s="90">
        <v>6</v>
      </c>
      <c r="B170" s="73" t="s">
        <v>72</v>
      </c>
      <c r="C170" s="74">
        <f>SUM(C171:C173)</f>
        <v>296</v>
      </c>
      <c r="D170" s="74">
        <f aca="true" t="shared" si="55" ref="D170:P170">SUM(D171:D173)</f>
        <v>0</v>
      </c>
      <c r="E170" s="74">
        <f t="shared" si="55"/>
        <v>0</v>
      </c>
      <c r="F170" s="74">
        <f t="shared" si="55"/>
        <v>0</v>
      </c>
      <c r="G170" s="74">
        <f t="shared" si="55"/>
        <v>0</v>
      </c>
      <c r="H170" s="74">
        <f t="shared" si="55"/>
        <v>0</v>
      </c>
      <c r="I170" s="74">
        <f t="shared" si="55"/>
        <v>0</v>
      </c>
      <c r="J170" s="74">
        <f t="shared" si="55"/>
        <v>0</v>
      </c>
      <c r="K170" s="74">
        <f t="shared" si="55"/>
        <v>0</v>
      </c>
      <c r="L170" s="74">
        <f t="shared" si="55"/>
        <v>0</v>
      </c>
      <c r="M170" s="74">
        <f t="shared" si="55"/>
        <v>0</v>
      </c>
      <c r="N170" s="74">
        <f t="shared" si="55"/>
        <v>296</v>
      </c>
      <c r="O170" s="74">
        <f t="shared" si="55"/>
        <v>0</v>
      </c>
      <c r="P170" s="74">
        <f t="shared" si="55"/>
        <v>296</v>
      </c>
      <c r="Q170" s="74">
        <f>SUM(Q171:Q172)</f>
        <v>0</v>
      </c>
      <c r="R170" s="69"/>
      <c r="S170" s="69"/>
      <c r="T170" s="69"/>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c r="FJ170" s="43"/>
      <c r="FK170" s="43"/>
      <c r="FL170" s="43"/>
      <c r="FM170" s="43"/>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3"/>
      <c r="GS170" s="43"/>
      <c r="GT170" s="43"/>
      <c r="GU170" s="43"/>
      <c r="GV170" s="43"/>
      <c r="GW170" s="43"/>
      <c r="GX170" s="43"/>
      <c r="GY170" s="43"/>
      <c r="GZ170" s="43"/>
      <c r="HA170" s="43"/>
      <c r="HB170" s="43"/>
      <c r="HC170" s="43"/>
      <c r="HD170" s="43"/>
      <c r="HE170" s="43"/>
      <c r="HF170" s="43"/>
      <c r="HG170" s="43"/>
      <c r="HH170" s="43"/>
      <c r="HI170" s="43"/>
      <c r="HJ170" s="43"/>
      <c r="HK170" s="43"/>
      <c r="HL170" s="43"/>
      <c r="HM170" s="43"/>
      <c r="HN170" s="43"/>
      <c r="HO170" s="43"/>
      <c r="HP170" s="43"/>
      <c r="HQ170" s="43"/>
      <c r="HR170" s="43"/>
      <c r="HS170" s="43"/>
      <c r="HT170" s="43"/>
      <c r="HU170" s="43"/>
      <c r="HV170" s="43"/>
      <c r="HW170" s="43"/>
      <c r="HX170" s="43"/>
      <c r="HY170" s="43"/>
      <c r="HZ170" s="43"/>
      <c r="IA170" s="43"/>
      <c r="IB170" s="43"/>
      <c r="IC170" s="43"/>
      <c r="ID170" s="43"/>
      <c r="IE170" s="43"/>
      <c r="IF170" s="43"/>
      <c r="IG170" s="43"/>
      <c r="IH170" s="43"/>
      <c r="II170" s="43"/>
      <c r="IJ170" s="43"/>
      <c r="IK170" s="43"/>
      <c r="IL170" s="43"/>
      <c r="IM170" s="43"/>
      <c r="IN170" s="43"/>
      <c r="IO170" s="43"/>
      <c r="IP170" s="43"/>
      <c r="IQ170" s="43"/>
      <c r="IR170" s="43"/>
      <c r="IS170" s="43"/>
      <c r="IT170" s="43"/>
      <c r="IU170" s="43"/>
      <c r="IV170" s="43"/>
    </row>
    <row r="171" spans="1:256" ht="13.5">
      <c r="A171" s="85" t="s">
        <v>12</v>
      </c>
      <c r="B171" s="86" t="s">
        <v>160</v>
      </c>
      <c r="C171" s="70">
        <f>D171+G171+SUM(J171:N171)+Q171</f>
        <v>204</v>
      </c>
      <c r="D171" s="70">
        <f>SUM(E171:F171)</f>
        <v>0</v>
      </c>
      <c r="E171" s="70"/>
      <c r="F171" s="5"/>
      <c r="G171" s="70">
        <f>SUM(H171:I171)</f>
        <v>0</v>
      </c>
      <c r="H171" s="3"/>
      <c r="I171" s="3"/>
      <c r="J171" s="3"/>
      <c r="K171" s="3"/>
      <c r="L171" s="3"/>
      <c r="M171" s="3"/>
      <c r="N171" s="3">
        <f>SUM(O171:P171)</f>
        <v>204</v>
      </c>
      <c r="O171" s="35"/>
      <c r="P171" s="35">
        <v>204</v>
      </c>
      <c r="Q171" s="19"/>
      <c r="R171" s="69"/>
      <c r="S171" s="69"/>
      <c r="T171" s="69"/>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c r="IO171" s="26"/>
      <c r="IP171" s="26"/>
      <c r="IQ171" s="26"/>
      <c r="IR171" s="26"/>
      <c r="IS171" s="26"/>
      <c r="IT171" s="26"/>
      <c r="IU171" s="26"/>
      <c r="IV171" s="26"/>
    </row>
    <row r="172" spans="1:256" ht="13.5">
      <c r="A172" s="85" t="s">
        <v>13</v>
      </c>
      <c r="B172" s="86" t="s">
        <v>103</v>
      </c>
      <c r="C172" s="70">
        <f>D172+G172+SUM(J172:N172)+Q172</f>
        <v>10</v>
      </c>
      <c r="D172" s="70">
        <f>SUM(E172:F172)</f>
        <v>0</v>
      </c>
      <c r="E172" s="70"/>
      <c r="F172" s="5"/>
      <c r="G172" s="70">
        <f>SUM(H172:I172)</f>
        <v>0</v>
      </c>
      <c r="H172" s="3"/>
      <c r="I172" s="3"/>
      <c r="J172" s="3"/>
      <c r="K172" s="3"/>
      <c r="L172" s="3"/>
      <c r="M172" s="3"/>
      <c r="N172" s="3">
        <f>SUM(O172:P172)</f>
        <v>10</v>
      </c>
      <c r="O172" s="35"/>
      <c r="P172" s="35">
        <v>10</v>
      </c>
      <c r="Q172" s="35"/>
      <c r="R172" s="69"/>
      <c r="S172" s="69"/>
      <c r="T172" s="69"/>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c r="IQ172" s="26"/>
      <c r="IR172" s="26"/>
      <c r="IS172" s="26"/>
      <c r="IT172" s="26"/>
      <c r="IU172" s="26"/>
      <c r="IV172" s="26"/>
    </row>
    <row r="173" spans="1:256" ht="27">
      <c r="A173" s="85" t="s">
        <v>29</v>
      </c>
      <c r="B173" s="86" t="s">
        <v>166</v>
      </c>
      <c r="C173" s="70">
        <f>D173+G173+SUM(J173:N173)+Q173</f>
        <v>82</v>
      </c>
      <c r="D173" s="70">
        <f>SUM(E173:F173)</f>
        <v>0</v>
      </c>
      <c r="E173" s="70"/>
      <c r="F173" s="5"/>
      <c r="G173" s="70">
        <f>SUM(H173:I173)</f>
        <v>0</v>
      </c>
      <c r="H173" s="3"/>
      <c r="I173" s="3"/>
      <c r="J173" s="3"/>
      <c r="K173" s="3"/>
      <c r="L173" s="3"/>
      <c r="M173" s="3"/>
      <c r="N173" s="3">
        <f>SUM(O173:P173)</f>
        <v>82</v>
      </c>
      <c r="O173" s="35"/>
      <c r="P173" s="35">
        <v>82</v>
      </c>
      <c r="Q173" s="35"/>
      <c r="R173" s="69"/>
      <c r="S173" s="69"/>
      <c r="T173" s="69"/>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6"/>
      <c r="IP173" s="26"/>
      <c r="IQ173" s="26"/>
      <c r="IR173" s="26"/>
      <c r="IS173" s="26"/>
      <c r="IT173" s="26"/>
      <c r="IU173" s="26"/>
      <c r="IV173" s="26"/>
    </row>
    <row r="174" spans="1:256" ht="14.25">
      <c r="A174" s="90">
        <v>7</v>
      </c>
      <c r="B174" s="73" t="s">
        <v>43</v>
      </c>
      <c r="C174" s="74">
        <f>SUM(C175:C176)</f>
        <v>8464</v>
      </c>
      <c r="D174" s="74">
        <f aca="true" t="shared" si="56" ref="D174:Q174">SUM(D175:D176)</f>
        <v>0</v>
      </c>
      <c r="E174" s="74">
        <f t="shared" si="56"/>
        <v>0</v>
      </c>
      <c r="F174" s="74">
        <f t="shared" si="56"/>
        <v>0</v>
      </c>
      <c r="G174" s="74">
        <f t="shared" si="56"/>
        <v>0</v>
      </c>
      <c r="H174" s="74">
        <f t="shared" si="56"/>
        <v>0</v>
      </c>
      <c r="I174" s="74">
        <f t="shared" si="56"/>
        <v>0</v>
      </c>
      <c r="J174" s="74">
        <f t="shared" si="56"/>
        <v>0</v>
      </c>
      <c r="K174" s="74">
        <f t="shared" si="56"/>
        <v>0</v>
      </c>
      <c r="L174" s="74">
        <f t="shared" si="56"/>
        <v>0</v>
      </c>
      <c r="M174" s="74">
        <f t="shared" si="56"/>
        <v>0</v>
      </c>
      <c r="N174" s="74">
        <f t="shared" si="56"/>
        <v>8464</v>
      </c>
      <c r="O174" s="74">
        <f t="shared" si="56"/>
        <v>3699</v>
      </c>
      <c r="P174" s="74">
        <f t="shared" si="56"/>
        <v>4765</v>
      </c>
      <c r="Q174" s="74">
        <f t="shared" si="56"/>
        <v>0</v>
      </c>
      <c r="R174" s="69"/>
      <c r="S174" s="69"/>
      <c r="T174" s="69"/>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3"/>
      <c r="HF174" s="43"/>
      <c r="HG174" s="43"/>
      <c r="HH174" s="43"/>
      <c r="HI174" s="43"/>
      <c r="HJ174" s="43"/>
      <c r="HK174" s="43"/>
      <c r="HL174" s="43"/>
      <c r="HM174" s="43"/>
      <c r="HN174" s="43"/>
      <c r="HO174" s="43"/>
      <c r="HP174" s="43"/>
      <c r="HQ174" s="43"/>
      <c r="HR174" s="43"/>
      <c r="HS174" s="43"/>
      <c r="HT174" s="43"/>
      <c r="HU174" s="43"/>
      <c r="HV174" s="43"/>
      <c r="HW174" s="43"/>
      <c r="HX174" s="43"/>
      <c r="HY174" s="43"/>
      <c r="HZ174" s="43"/>
      <c r="IA174" s="43"/>
      <c r="IB174" s="43"/>
      <c r="IC174" s="43"/>
      <c r="ID174" s="43"/>
      <c r="IE174" s="43"/>
      <c r="IF174" s="43"/>
      <c r="IG174" s="43"/>
      <c r="IH174" s="43"/>
      <c r="II174" s="43"/>
      <c r="IJ174" s="43"/>
      <c r="IK174" s="43"/>
      <c r="IL174" s="43"/>
      <c r="IM174" s="43"/>
      <c r="IN174" s="43"/>
      <c r="IO174" s="43"/>
      <c r="IP174" s="43"/>
      <c r="IQ174" s="43"/>
      <c r="IR174" s="43"/>
      <c r="IS174" s="43"/>
      <c r="IT174" s="43"/>
      <c r="IU174" s="43"/>
      <c r="IV174" s="43"/>
    </row>
    <row r="175" spans="1:256" ht="13.5">
      <c r="A175" s="85" t="s">
        <v>12</v>
      </c>
      <c r="B175" s="86" t="s">
        <v>160</v>
      </c>
      <c r="C175" s="70">
        <f>D175+G175+SUM(J175:N175)+Q175</f>
        <v>8454</v>
      </c>
      <c r="D175" s="70">
        <f>SUM(E175:F175)</f>
        <v>0</v>
      </c>
      <c r="E175" s="70"/>
      <c r="F175" s="5"/>
      <c r="G175" s="70">
        <f>SUM(H175:I175)</f>
        <v>0</v>
      </c>
      <c r="H175" s="3"/>
      <c r="I175" s="3"/>
      <c r="J175" s="3"/>
      <c r="K175" s="3"/>
      <c r="L175" s="3"/>
      <c r="M175" s="3"/>
      <c r="N175" s="3">
        <f>SUM(O175:P175)</f>
        <v>8454</v>
      </c>
      <c r="O175" s="70">
        <v>3699</v>
      </c>
      <c r="P175" s="35">
        <v>4755</v>
      </c>
      <c r="Q175" s="35"/>
      <c r="R175" s="69"/>
      <c r="S175" s="69"/>
      <c r="T175" s="69"/>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c r="IO175" s="26"/>
      <c r="IP175" s="26"/>
      <c r="IQ175" s="26"/>
      <c r="IR175" s="26"/>
      <c r="IS175" s="26"/>
      <c r="IT175" s="26"/>
      <c r="IU175" s="26"/>
      <c r="IV175" s="26"/>
    </row>
    <row r="176" spans="1:256" ht="13.5">
      <c r="A176" s="85" t="s">
        <v>13</v>
      </c>
      <c r="B176" s="86" t="s">
        <v>103</v>
      </c>
      <c r="C176" s="70">
        <f>D176+G176+SUM(J176:N176)+Q176</f>
        <v>10</v>
      </c>
      <c r="D176" s="70">
        <f>SUM(E176:F176)</f>
        <v>0</v>
      </c>
      <c r="E176" s="70"/>
      <c r="F176" s="5"/>
      <c r="G176" s="70">
        <f>SUM(H176:I176)</f>
        <v>0</v>
      </c>
      <c r="H176" s="3"/>
      <c r="I176" s="3"/>
      <c r="J176" s="3"/>
      <c r="K176" s="3"/>
      <c r="L176" s="3"/>
      <c r="M176" s="3"/>
      <c r="N176" s="3">
        <f>SUM(O176:P176)</f>
        <v>10</v>
      </c>
      <c r="O176" s="19"/>
      <c r="P176" s="35">
        <v>10</v>
      </c>
      <c r="Q176" s="19"/>
      <c r="R176" s="69"/>
      <c r="S176" s="69"/>
      <c r="T176" s="69"/>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c r="IV176" s="24"/>
    </row>
    <row r="177" spans="1:256" ht="14.25">
      <c r="A177" s="90">
        <v>8</v>
      </c>
      <c r="B177" s="73" t="s">
        <v>32</v>
      </c>
      <c r="C177" s="74">
        <f>C178</f>
        <v>950</v>
      </c>
      <c r="D177" s="74">
        <f aca="true" t="shared" si="57" ref="D177:Q177">D178</f>
        <v>0</v>
      </c>
      <c r="E177" s="74">
        <f t="shared" si="57"/>
        <v>0</v>
      </c>
      <c r="F177" s="74">
        <f t="shared" si="57"/>
        <v>0</v>
      </c>
      <c r="G177" s="74">
        <f t="shared" si="57"/>
        <v>0</v>
      </c>
      <c r="H177" s="74">
        <f t="shared" si="57"/>
        <v>0</v>
      </c>
      <c r="I177" s="74">
        <f t="shared" si="57"/>
        <v>0</v>
      </c>
      <c r="J177" s="74">
        <f t="shared" si="57"/>
        <v>0</v>
      </c>
      <c r="K177" s="74">
        <f t="shared" si="57"/>
        <v>0</v>
      </c>
      <c r="L177" s="74">
        <f t="shared" si="57"/>
        <v>0</v>
      </c>
      <c r="M177" s="74">
        <f t="shared" si="57"/>
        <v>0</v>
      </c>
      <c r="N177" s="74">
        <f t="shared" si="57"/>
        <v>950</v>
      </c>
      <c r="O177" s="74">
        <f t="shared" si="57"/>
        <v>0</v>
      </c>
      <c r="P177" s="74">
        <f t="shared" si="57"/>
        <v>950</v>
      </c>
      <c r="Q177" s="74">
        <f t="shared" si="57"/>
        <v>0</v>
      </c>
      <c r="R177" s="69"/>
      <c r="S177" s="69"/>
      <c r="T177" s="69"/>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3"/>
      <c r="ET177" s="43"/>
      <c r="EU177" s="43"/>
      <c r="EV177" s="43"/>
      <c r="EW177" s="43"/>
      <c r="EX177" s="43"/>
      <c r="EY177" s="43"/>
      <c r="EZ177" s="43"/>
      <c r="FA177" s="43"/>
      <c r="FB177" s="43"/>
      <c r="FC177" s="43"/>
      <c r="FD177" s="43"/>
      <c r="FE177" s="43"/>
      <c r="FF177" s="43"/>
      <c r="FG177" s="43"/>
      <c r="FH177" s="43"/>
      <c r="FI177" s="43"/>
      <c r="FJ177" s="43"/>
      <c r="FK177" s="43"/>
      <c r="FL177" s="43"/>
      <c r="FM177" s="43"/>
      <c r="FN177" s="43"/>
      <c r="FO177" s="43"/>
      <c r="FP177" s="43"/>
      <c r="FQ177" s="43"/>
      <c r="FR177" s="43"/>
      <c r="FS177" s="43"/>
      <c r="FT177" s="43"/>
      <c r="FU177" s="43"/>
      <c r="FV177" s="43"/>
      <c r="FW177" s="43"/>
      <c r="FX177" s="43"/>
      <c r="FY177" s="43"/>
      <c r="FZ177" s="43"/>
      <c r="GA177" s="43"/>
      <c r="GB177" s="43"/>
      <c r="GC177" s="43"/>
      <c r="GD177" s="43"/>
      <c r="GE177" s="43"/>
      <c r="GF177" s="43"/>
      <c r="GG177" s="43"/>
      <c r="GH177" s="43"/>
      <c r="GI177" s="43"/>
      <c r="GJ177" s="43"/>
      <c r="GK177" s="43"/>
      <c r="GL177" s="43"/>
      <c r="GM177" s="43"/>
      <c r="GN177" s="43"/>
      <c r="GO177" s="43"/>
      <c r="GP177" s="43"/>
      <c r="GQ177" s="43"/>
      <c r="GR177" s="43"/>
      <c r="GS177" s="43"/>
      <c r="GT177" s="43"/>
      <c r="GU177" s="43"/>
      <c r="GV177" s="43"/>
      <c r="GW177" s="43"/>
      <c r="GX177" s="43"/>
      <c r="GY177" s="43"/>
      <c r="GZ177" s="43"/>
      <c r="HA177" s="43"/>
      <c r="HB177" s="43"/>
      <c r="HC177" s="43"/>
      <c r="HD177" s="43"/>
      <c r="HE177" s="43"/>
      <c r="HF177" s="43"/>
      <c r="HG177" s="43"/>
      <c r="HH177" s="43"/>
      <c r="HI177" s="43"/>
      <c r="HJ177" s="43"/>
      <c r="HK177" s="43"/>
      <c r="HL177" s="43"/>
      <c r="HM177" s="43"/>
      <c r="HN177" s="43"/>
      <c r="HO177" s="43"/>
      <c r="HP177" s="43"/>
      <c r="HQ177" s="43"/>
      <c r="HR177" s="43"/>
      <c r="HS177" s="43"/>
      <c r="HT177" s="43"/>
      <c r="HU177" s="43"/>
      <c r="HV177" s="43"/>
      <c r="HW177" s="43"/>
      <c r="HX177" s="43"/>
      <c r="HY177" s="43"/>
      <c r="HZ177" s="43"/>
      <c r="IA177" s="43"/>
      <c r="IB177" s="43"/>
      <c r="IC177" s="43"/>
      <c r="ID177" s="43"/>
      <c r="IE177" s="43"/>
      <c r="IF177" s="43"/>
      <c r="IG177" s="43"/>
      <c r="IH177" s="43"/>
      <c r="II177" s="43"/>
      <c r="IJ177" s="43"/>
      <c r="IK177" s="43"/>
      <c r="IL177" s="43"/>
      <c r="IM177" s="43"/>
      <c r="IN177" s="43"/>
      <c r="IO177" s="43"/>
      <c r="IP177" s="43"/>
      <c r="IQ177" s="43"/>
      <c r="IR177" s="43"/>
      <c r="IS177" s="43"/>
      <c r="IT177" s="43"/>
      <c r="IU177" s="43"/>
      <c r="IV177" s="43"/>
    </row>
    <row r="178" spans="1:256" ht="27">
      <c r="A178" s="85"/>
      <c r="B178" s="86" t="s">
        <v>166</v>
      </c>
      <c r="C178" s="70">
        <f>D178+G178+SUM(J178:N178)+Q178</f>
        <v>950</v>
      </c>
      <c r="D178" s="70">
        <f>SUM(E178:F178)</f>
        <v>0</v>
      </c>
      <c r="E178" s="70"/>
      <c r="F178" s="5"/>
      <c r="G178" s="70">
        <f>SUM(H178:I178)</f>
        <v>0</v>
      </c>
      <c r="H178" s="3"/>
      <c r="I178" s="3"/>
      <c r="J178" s="3"/>
      <c r="K178" s="3"/>
      <c r="L178" s="3"/>
      <c r="M178" s="3"/>
      <c r="N178" s="3">
        <f>SUM(O178:P178)</f>
        <v>950</v>
      </c>
      <c r="O178" s="35"/>
      <c r="P178" s="35">
        <v>950</v>
      </c>
      <c r="Q178" s="35"/>
      <c r="R178" s="69"/>
      <c r="S178" s="69"/>
      <c r="T178" s="69"/>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c r="IT178" s="26"/>
      <c r="IU178" s="26"/>
      <c r="IV178" s="26"/>
    </row>
    <row r="179" spans="1:256" ht="14.25">
      <c r="A179" s="90">
        <v>9</v>
      </c>
      <c r="B179" s="73" t="s">
        <v>34</v>
      </c>
      <c r="C179" s="74">
        <f>SUM(C180:C181)</f>
        <v>5</v>
      </c>
      <c r="D179" s="74">
        <f aca="true" t="shared" si="58" ref="D179:Q179">SUM(D180:D181)</f>
        <v>0</v>
      </c>
      <c r="E179" s="74">
        <f t="shared" si="58"/>
        <v>0</v>
      </c>
      <c r="F179" s="74">
        <f t="shared" si="58"/>
        <v>0</v>
      </c>
      <c r="G179" s="74">
        <f t="shared" si="58"/>
        <v>0</v>
      </c>
      <c r="H179" s="74">
        <f t="shared" si="58"/>
        <v>0</v>
      </c>
      <c r="I179" s="74">
        <f t="shared" si="58"/>
        <v>0</v>
      </c>
      <c r="J179" s="74">
        <f t="shared" si="58"/>
        <v>0</v>
      </c>
      <c r="K179" s="74">
        <f t="shared" si="58"/>
        <v>0</v>
      </c>
      <c r="L179" s="74">
        <f t="shared" si="58"/>
        <v>0</v>
      </c>
      <c r="M179" s="74">
        <f t="shared" si="58"/>
        <v>0</v>
      </c>
      <c r="N179" s="74">
        <f t="shared" si="58"/>
        <v>5</v>
      </c>
      <c r="O179" s="74">
        <f t="shared" si="58"/>
        <v>0</v>
      </c>
      <c r="P179" s="74">
        <f t="shared" si="58"/>
        <v>5</v>
      </c>
      <c r="Q179" s="74">
        <f t="shared" si="58"/>
        <v>0</v>
      </c>
      <c r="R179" s="69"/>
      <c r="S179" s="69"/>
      <c r="T179" s="69"/>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c r="FF179" s="43"/>
      <c r="FG179" s="43"/>
      <c r="FH179" s="43"/>
      <c r="FI179" s="43"/>
      <c r="FJ179" s="43"/>
      <c r="FK179" s="43"/>
      <c r="FL179" s="43"/>
      <c r="FM179" s="43"/>
      <c r="FN179" s="43"/>
      <c r="FO179" s="43"/>
      <c r="FP179" s="43"/>
      <c r="FQ179" s="43"/>
      <c r="FR179" s="43"/>
      <c r="FS179" s="43"/>
      <c r="FT179" s="43"/>
      <c r="FU179" s="43"/>
      <c r="FV179" s="43"/>
      <c r="FW179" s="43"/>
      <c r="FX179" s="43"/>
      <c r="FY179" s="43"/>
      <c r="FZ179" s="43"/>
      <c r="GA179" s="43"/>
      <c r="GB179" s="43"/>
      <c r="GC179" s="43"/>
      <c r="GD179" s="43"/>
      <c r="GE179" s="43"/>
      <c r="GF179" s="43"/>
      <c r="GG179" s="43"/>
      <c r="GH179" s="43"/>
      <c r="GI179" s="43"/>
      <c r="GJ179" s="43"/>
      <c r="GK179" s="43"/>
      <c r="GL179" s="43"/>
      <c r="GM179" s="43"/>
      <c r="GN179" s="43"/>
      <c r="GO179" s="43"/>
      <c r="GP179" s="43"/>
      <c r="GQ179" s="43"/>
      <c r="GR179" s="43"/>
      <c r="GS179" s="43"/>
      <c r="GT179" s="43"/>
      <c r="GU179" s="43"/>
      <c r="GV179" s="43"/>
      <c r="GW179" s="43"/>
      <c r="GX179" s="43"/>
      <c r="GY179" s="43"/>
      <c r="GZ179" s="43"/>
      <c r="HA179" s="43"/>
      <c r="HB179" s="43"/>
      <c r="HC179" s="43"/>
      <c r="HD179" s="43"/>
      <c r="HE179" s="43"/>
      <c r="HF179" s="43"/>
      <c r="HG179" s="43"/>
      <c r="HH179" s="43"/>
      <c r="HI179" s="43"/>
      <c r="HJ179" s="43"/>
      <c r="HK179" s="43"/>
      <c r="HL179" s="43"/>
      <c r="HM179" s="43"/>
      <c r="HN179" s="43"/>
      <c r="HO179" s="43"/>
      <c r="HP179" s="43"/>
      <c r="HQ179" s="43"/>
      <c r="HR179" s="43"/>
      <c r="HS179" s="43"/>
      <c r="HT179" s="43"/>
      <c r="HU179" s="43"/>
      <c r="HV179" s="43"/>
      <c r="HW179" s="43"/>
      <c r="HX179" s="43"/>
      <c r="HY179" s="43"/>
      <c r="HZ179" s="43"/>
      <c r="IA179" s="43"/>
      <c r="IB179" s="43"/>
      <c r="IC179" s="43"/>
      <c r="ID179" s="43"/>
      <c r="IE179" s="43"/>
      <c r="IF179" s="43"/>
      <c r="IG179" s="43"/>
      <c r="IH179" s="43"/>
      <c r="II179" s="43"/>
      <c r="IJ179" s="43"/>
      <c r="IK179" s="43"/>
      <c r="IL179" s="43"/>
      <c r="IM179" s="43"/>
      <c r="IN179" s="43"/>
      <c r="IO179" s="43"/>
      <c r="IP179" s="43"/>
      <c r="IQ179" s="43"/>
      <c r="IR179" s="43"/>
      <c r="IS179" s="43"/>
      <c r="IT179" s="43"/>
      <c r="IU179" s="43"/>
      <c r="IV179" s="43"/>
    </row>
    <row r="180" spans="1:256" ht="14.25">
      <c r="A180" s="85" t="s">
        <v>12</v>
      </c>
      <c r="B180" s="86" t="s">
        <v>160</v>
      </c>
      <c r="C180" s="70">
        <f>D180+G180+SUM(J180:N180)+Q180</f>
        <v>0</v>
      </c>
      <c r="D180" s="70">
        <f>SUM(E180:F180)</f>
        <v>0</v>
      </c>
      <c r="E180" s="70"/>
      <c r="F180" s="5"/>
      <c r="G180" s="70">
        <f>SUM(H180:I180)</f>
        <v>0</v>
      </c>
      <c r="H180" s="3"/>
      <c r="I180" s="3"/>
      <c r="J180" s="3"/>
      <c r="K180" s="3"/>
      <c r="L180" s="3"/>
      <c r="M180" s="3"/>
      <c r="N180" s="3">
        <f>SUM(O180:P180)</f>
        <v>0</v>
      </c>
      <c r="O180" s="23"/>
      <c r="P180" s="39"/>
      <c r="Q180" s="23"/>
      <c r="R180" s="69"/>
      <c r="S180" s="69"/>
      <c r="T180" s="69"/>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c r="IV180" s="24"/>
    </row>
    <row r="181" spans="1:256" ht="13.5">
      <c r="A181" s="85" t="s">
        <v>13</v>
      </c>
      <c r="B181" s="86" t="s">
        <v>103</v>
      </c>
      <c r="C181" s="70">
        <f>D181+G181+SUM(J181:N181)+Q181</f>
        <v>5</v>
      </c>
      <c r="D181" s="70">
        <f>SUM(E181:F181)</f>
        <v>0</v>
      </c>
      <c r="E181" s="70"/>
      <c r="F181" s="5"/>
      <c r="G181" s="70">
        <f>SUM(H181:I181)</f>
        <v>0</v>
      </c>
      <c r="H181" s="3"/>
      <c r="I181" s="3"/>
      <c r="J181" s="3"/>
      <c r="K181" s="3"/>
      <c r="L181" s="3"/>
      <c r="M181" s="3"/>
      <c r="N181" s="3">
        <f>SUM(O181:P181)</f>
        <v>5</v>
      </c>
      <c r="O181" s="35"/>
      <c r="P181" s="35">
        <v>5</v>
      </c>
      <c r="Q181" s="35"/>
      <c r="R181" s="69"/>
      <c r="S181" s="69"/>
      <c r="T181" s="69"/>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c r="IN181" s="26"/>
      <c r="IO181" s="26"/>
      <c r="IP181" s="26"/>
      <c r="IQ181" s="26"/>
      <c r="IR181" s="26"/>
      <c r="IS181" s="26"/>
      <c r="IT181" s="26"/>
      <c r="IU181" s="26"/>
      <c r="IV181" s="26"/>
    </row>
    <row r="182" spans="1:256" ht="14.25">
      <c r="A182" s="90">
        <v>10</v>
      </c>
      <c r="B182" s="73" t="s">
        <v>37</v>
      </c>
      <c r="C182" s="74">
        <f>SUM(C183:C184)</f>
        <v>1347</v>
      </c>
      <c r="D182" s="74">
        <f aca="true" t="shared" si="59" ref="D182:P182">SUM(D183:D184)</f>
        <v>0</v>
      </c>
      <c r="E182" s="74">
        <f t="shared" si="59"/>
        <v>0</v>
      </c>
      <c r="F182" s="74">
        <f t="shared" si="59"/>
        <v>0</v>
      </c>
      <c r="G182" s="74">
        <f t="shared" si="59"/>
        <v>0</v>
      </c>
      <c r="H182" s="74">
        <f t="shared" si="59"/>
        <v>0</v>
      </c>
      <c r="I182" s="74">
        <f t="shared" si="59"/>
        <v>0</v>
      </c>
      <c r="J182" s="74">
        <f t="shared" si="59"/>
        <v>0</v>
      </c>
      <c r="K182" s="74">
        <f t="shared" si="59"/>
        <v>0</v>
      </c>
      <c r="L182" s="74">
        <f t="shared" si="59"/>
        <v>0</v>
      </c>
      <c r="M182" s="74">
        <f t="shared" si="59"/>
        <v>0</v>
      </c>
      <c r="N182" s="74">
        <f t="shared" si="59"/>
        <v>1347</v>
      </c>
      <c r="O182" s="74">
        <f t="shared" si="59"/>
        <v>0</v>
      </c>
      <c r="P182" s="74">
        <f t="shared" si="59"/>
        <v>1347</v>
      </c>
      <c r="Q182" s="74">
        <f>Q184</f>
        <v>0</v>
      </c>
      <c r="R182" s="69"/>
      <c r="S182" s="69"/>
      <c r="T182" s="69"/>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c r="IK182" s="43"/>
      <c r="IL182" s="43"/>
      <c r="IM182" s="43"/>
      <c r="IN182" s="43"/>
      <c r="IO182" s="43"/>
      <c r="IP182" s="43"/>
      <c r="IQ182" s="43"/>
      <c r="IR182" s="43"/>
      <c r="IS182" s="43"/>
      <c r="IT182" s="43"/>
      <c r="IU182" s="43"/>
      <c r="IV182" s="43"/>
    </row>
    <row r="183" spans="1:256" ht="14.25">
      <c r="A183" s="85" t="s">
        <v>12</v>
      </c>
      <c r="B183" s="86" t="s">
        <v>160</v>
      </c>
      <c r="C183" s="70">
        <f>D183+G183+SUM(J183:N183)+Q183</f>
        <v>1337</v>
      </c>
      <c r="D183" s="70">
        <f>SUM(E183:F183)</f>
        <v>0</v>
      </c>
      <c r="E183" s="70"/>
      <c r="F183" s="5"/>
      <c r="G183" s="70">
        <f>SUM(H183:I183)</f>
        <v>0</v>
      </c>
      <c r="H183" s="3"/>
      <c r="I183" s="3"/>
      <c r="J183" s="3"/>
      <c r="K183" s="3"/>
      <c r="L183" s="3"/>
      <c r="M183" s="3"/>
      <c r="N183" s="3">
        <f>SUM(O183:P183)</f>
        <v>1337</v>
      </c>
      <c r="O183" s="23"/>
      <c r="P183" s="39">
        <v>1337</v>
      </c>
      <c r="Q183" s="23"/>
      <c r="R183" s="69"/>
      <c r="S183" s="69"/>
      <c r="T183" s="69"/>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c r="IV183" s="24"/>
    </row>
    <row r="184" spans="1:256" ht="13.5">
      <c r="A184" s="25"/>
      <c r="B184" s="86" t="s">
        <v>103</v>
      </c>
      <c r="C184" s="70">
        <f>D184+G184+SUM(J184:N184)+Q184</f>
        <v>10</v>
      </c>
      <c r="D184" s="70">
        <f>SUM(E184:F184)</f>
        <v>0</v>
      </c>
      <c r="E184" s="70"/>
      <c r="F184" s="5"/>
      <c r="G184" s="70">
        <f>SUM(H184:I184)</f>
        <v>0</v>
      </c>
      <c r="H184" s="3"/>
      <c r="I184" s="3"/>
      <c r="J184" s="3"/>
      <c r="K184" s="3"/>
      <c r="L184" s="3"/>
      <c r="M184" s="3"/>
      <c r="N184" s="3">
        <f>SUM(O184:P184)</f>
        <v>10</v>
      </c>
      <c r="O184" s="3"/>
      <c r="P184" s="3">
        <v>10</v>
      </c>
      <c r="Q184" s="3"/>
      <c r="R184" s="69"/>
      <c r="S184" s="69"/>
      <c r="T184" s="69"/>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c r="IG184" s="26"/>
      <c r="IH184" s="26"/>
      <c r="II184" s="26"/>
      <c r="IJ184" s="26"/>
      <c r="IK184" s="26"/>
      <c r="IL184" s="26"/>
      <c r="IM184" s="26"/>
      <c r="IN184" s="26"/>
      <c r="IO184" s="26"/>
      <c r="IP184" s="26"/>
      <c r="IQ184" s="26"/>
      <c r="IR184" s="26"/>
      <c r="IS184" s="26"/>
      <c r="IT184" s="26"/>
      <c r="IU184" s="26"/>
      <c r="IV184" s="26"/>
    </row>
    <row r="185" spans="1:256" ht="14.25">
      <c r="A185" s="90">
        <v>11</v>
      </c>
      <c r="B185" s="73" t="s">
        <v>139</v>
      </c>
      <c r="C185" s="74">
        <f>C186</f>
        <v>436</v>
      </c>
      <c r="D185" s="74">
        <f aca="true" t="shared" si="60" ref="D185:Q185">D186</f>
        <v>0</v>
      </c>
      <c r="E185" s="74">
        <f t="shared" si="60"/>
        <v>0</v>
      </c>
      <c r="F185" s="74">
        <f t="shared" si="60"/>
        <v>0</v>
      </c>
      <c r="G185" s="74">
        <f t="shared" si="60"/>
        <v>0</v>
      </c>
      <c r="H185" s="74">
        <f t="shared" si="60"/>
        <v>0</v>
      </c>
      <c r="I185" s="74">
        <f t="shared" si="60"/>
        <v>0</v>
      </c>
      <c r="J185" s="74">
        <f t="shared" si="60"/>
        <v>0</v>
      </c>
      <c r="K185" s="74">
        <f t="shared" si="60"/>
        <v>0</v>
      </c>
      <c r="L185" s="74">
        <f t="shared" si="60"/>
        <v>0</v>
      </c>
      <c r="M185" s="74">
        <f t="shared" si="60"/>
        <v>0</v>
      </c>
      <c r="N185" s="74">
        <f t="shared" si="60"/>
        <v>436</v>
      </c>
      <c r="O185" s="74">
        <f t="shared" si="60"/>
        <v>0</v>
      </c>
      <c r="P185" s="74">
        <f t="shared" si="60"/>
        <v>436</v>
      </c>
      <c r="Q185" s="74">
        <f t="shared" si="60"/>
        <v>0</v>
      </c>
      <c r="R185" s="69"/>
      <c r="S185" s="69"/>
      <c r="T185" s="69"/>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3"/>
      <c r="HF185" s="43"/>
      <c r="HG185" s="43"/>
      <c r="HH185" s="43"/>
      <c r="HI185" s="43"/>
      <c r="HJ185" s="43"/>
      <c r="HK185" s="43"/>
      <c r="HL185" s="43"/>
      <c r="HM185" s="43"/>
      <c r="HN185" s="43"/>
      <c r="HO185" s="43"/>
      <c r="HP185" s="43"/>
      <c r="HQ185" s="43"/>
      <c r="HR185" s="43"/>
      <c r="HS185" s="43"/>
      <c r="HT185" s="43"/>
      <c r="HU185" s="43"/>
      <c r="HV185" s="43"/>
      <c r="HW185" s="43"/>
      <c r="HX185" s="43"/>
      <c r="HY185" s="43"/>
      <c r="HZ185" s="43"/>
      <c r="IA185" s="43"/>
      <c r="IB185" s="43"/>
      <c r="IC185" s="43"/>
      <c r="ID185" s="43"/>
      <c r="IE185" s="43"/>
      <c r="IF185" s="43"/>
      <c r="IG185" s="43"/>
      <c r="IH185" s="43"/>
      <c r="II185" s="43"/>
      <c r="IJ185" s="43"/>
      <c r="IK185" s="43"/>
      <c r="IL185" s="43"/>
      <c r="IM185" s="43"/>
      <c r="IN185" s="43"/>
      <c r="IO185" s="43"/>
      <c r="IP185" s="43"/>
      <c r="IQ185" s="43"/>
      <c r="IR185" s="43"/>
      <c r="IS185" s="43"/>
      <c r="IT185" s="43"/>
      <c r="IU185" s="43"/>
      <c r="IV185" s="43"/>
    </row>
    <row r="186" spans="1:256" ht="13.5">
      <c r="A186" s="85"/>
      <c r="B186" s="86" t="s">
        <v>103</v>
      </c>
      <c r="C186" s="70">
        <f>D186+G186+SUM(J186:N186)+Q186</f>
        <v>436</v>
      </c>
      <c r="D186" s="70">
        <f>SUM(E186:F186)</f>
        <v>0</v>
      </c>
      <c r="E186" s="70"/>
      <c r="F186" s="5"/>
      <c r="G186" s="70">
        <f>SUM(H186:I186)</f>
        <v>0</v>
      </c>
      <c r="H186" s="3"/>
      <c r="I186" s="3"/>
      <c r="J186" s="3"/>
      <c r="K186" s="3"/>
      <c r="L186" s="3"/>
      <c r="M186" s="3"/>
      <c r="N186" s="3">
        <f>SUM(O186:P186)</f>
        <v>436</v>
      </c>
      <c r="O186" s="35"/>
      <c r="P186" s="35">
        <v>436</v>
      </c>
      <c r="Q186" s="35"/>
      <c r="R186" s="69"/>
      <c r="S186" s="69"/>
      <c r="T186" s="69"/>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c r="IG186" s="26"/>
      <c r="IH186" s="26"/>
      <c r="II186" s="26"/>
      <c r="IJ186" s="26"/>
      <c r="IK186" s="26"/>
      <c r="IL186" s="26"/>
      <c r="IM186" s="26"/>
      <c r="IN186" s="26"/>
      <c r="IO186" s="26"/>
      <c r="IP186" s="26"/>
      <c r="IQ186" s="26"/>
      <c r="IR186" s="26"/>
      <c r="IS186" s="26"/>
      <c r="IT186" s="26"/>
      <c r="IU186" s="26"/>
      <c r="IV186" s="26"/>
    </row>
    <row r="187" spans="1:256" ht="14.25">
      <c r="A187" s="90">
        <v>12</v>
      </c>
      <c r="B187" s="73" t="s">
        <v>167</v>
      </c>
      <c r="C187" s="74">
        <f>C188</f>
        <v>160</v>
      </c>
      <c r="D187" s="74">
        <f aca="true" t="shared" si="61" ref="D187:Q187">D188</f>
        <v>0</v>
      </c>
      <c r="E187" s="74">
        <f t="shared" si="61"/>
        <v>0</v>
      </c>
      <c r="F187" s="74">
        <f t="shared" si="61"/>
        <v>0</v>
      </c>
      <c r="G187" s="74">
        <f t="shared" si="61"/>
        <v>0</v>
      </c>
      <c r="H187" s="74">
        <f t="shared" si="61"/>
        <v>0</v>
      </c>
      <c r="I187" s="74">
        <f t="shared" si="61"/>
        <v>0</v>
      </c>
      <c r="J187" s="74">
        <f t="shared" si="61"/>
        <v>0</v>
      </c>
      <c r="K187" s="74">
        <f t="shared" si="61"/>
        <v>0</v>
      </c>
      <c r="L187" s="74">
        <f t="shared" si="61"/>
        <v>0</v>
      </c>
      <c r="M187" s="74">
        <f t="shared" si="61"/>
        <v>0</v>
      </c>
      <c r="N187" s="74">
        <f t="shared" si="61"/>
        <v>160</v>
      </c>
      <c r="O187" s="74">
        <f t="shared" si="61"/>
        <v>0</v>
      </c>
      <c r="P187" s="74">
        <f t="shared" si="61"/>
        <v>160</v>
      </c>
      <c r="Q187" s="74">
        <f t="shared" si="61"/>
        <v>0</v>
      </c>
      <c r="R187" s="69"/>
      <c r="S187" s="69"/>
      <c r="T187" s="69"/>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c r="DO187" s="43"/>
      <c r="DP187" s="43"/>
      <c r="DQ187" s="43"/>
      <c r="DR187" s="43"/>
      <c r="DS187" s="43"/>
      <c r="DT187" s="43"/>
      <c r="DU187" s="43"/>
      <c r="DV187" s="43"/>
      <c r="DW187" s="43"/>
      <c r="DX187" s="43"/>
      <c r="DY187" s="43"/>
      <c r="DZ187" s="43"/>
      <c r="EA187" s="43"/>
      <c r="EB187" s="43"/>
      <c r="EC187" s="43"/>
      <c r="ED187" s="43"/>
      <c r="EE187" s="43"/>
      <c r="EF187" s="43"/>
      <c r="EG187" s="43"/>
      <c r="EH187" s="43"/>
      <c r="EI187" s="43"/>
      <c r="EJ187" s="43"/>
      <c r="EK187" s="43"/>
      <c r="EL187" s="43"/>
      <c r="EM187" s="43"/>
      <c r="EN187" s="43"/>
      <c r="EO187" s="43"/>
      <c r="EP187" s="43"/>
      <c r="EQ187" s="43"/>
      <c r="ER187" s="43"/>
      <c r="ES187" s="43"/>
      <c r="ET187" s="43"/>
      <c r="EU187" s="43"/>
      <c r="EV187" s="43"/>
      <c r="EW187" s="43"/>
      <c r="EX187" s="43"/>
      <c r="EY187" s="43"/>
      <c r="EZ187" s="43"/>
      <c r="FA187" s="43"/>
      <c r="FB187" s="43"/>
      <c r="FC187" s="43"/>
      <c r="FD187" s="43"/>
      <c r="FE187" s="43"/>
      <c r="FF187" s="43"/>
      <c r="FG187" s="43"/>
      <c r="FH187" s="43"/>
      <c r="FI187" s="43"/>
      <c r="FJ187" s="43"/>
      <c r="FK187" s="43"/>
      <c r="FL187" s="43"/>
      <c r="FM187" s="43"/>
      <c r="FN187" s="43"/>
      <c r="FO187" s="43"/>
      <c r="FP187" s="43"/>
      <c r="FQ187" s="43"/>
      <c r="FR187" s="43"/>
      <c r="FS187" s="43"/>
      <c r="FT187" s="43"/>
      <c r="FU187" s="43"/>
      <c r="FV187" s="43"/>
      <c r="FW187" s="43"/>
      <c r="FX187" s="43"/>
      <c r="FY187" s="43"/>
      <c r="FZ187" s="43"/>
      <c r="GA187" s="43"/>
      <c r="GB187" s="43"/>
      <c r="GC187" s="43"/>
      <c r="GD187" s="43"/>
      <c r="GE187" s="43"/>
      <c r="GF187" s="43"/>
      <c r="GG187" s="43"/>
      <c r="GH187" s="43"/>
      <c r="GI187" s="43"/>
      <c r="GJ187" s="43"/>
      <c r="GK187" s="43"/>
      <c r="GL187" s="43"/>
      <c r="GM187" s="43"/>
      <c r="GN187" s="43"/>
      <c r="GO187" s="43"/>
      <c r="GP187" s="43"/>
      <c r="GQ187" s="43"/>
      <c r="GR187" s="43"/>
      <c r="GS187" s="43"/>
      <c r="GT187" s="43"/>
      <c r="GU187" s="43"/>
      <c r="GV187" s="43"/>
      <c r="GW187" s="43"/>
      <c r="GX187" s="43"/>
      <c r="GY187" s="43"/>
      <c r="GZ187" s="43"/>
      <c r="HA187" s="43"/>
      <c r="HB187" s="43"/>
      <c r="HC187" s="43"/>
      <c r="HD187" s="43"/>
      <c r="HE187" s="43"/>
      <c r="HF187" s="43"/>
      <c r="HG187" s="43"/>
      <c r="HH187" s="43"/>
      <c r="HI187" s="43"/>
      <c r="HJ187" s="43"/>
      <c r="HK187" s="43"/>
      <c r="HL187" s="43"/>
      <c r="HM187" s="43"/>
      <c r="HN187" s="43"/>
      <c r="HO187" s="43"/>
      <c r="HP187" s="43"/>
      <c r="HQ187" s="43"/>
      <c r="HR187" s="43"/>
      <c r="HS187" s="43"/>
      <c r="HT187" s="43"/>
      <c r="HU187" s="43"/>
      <c r="HV187" s="43"/>
      <c r="HW187" s="43"/>
      <c r="HX187" s="43"/>
      <c r="HY187" s="43"/>
      <c r="HZ187" s="43"/>
      <c r="IA187" s="43"/>
      <c r="IB187" s="43"/>
      <c r="IC187" s="43"/>
      <c r="ID187" s="43"/>
      <c r="IE187" s="43"/>
      <c r="IF187" s="43"/>
      <c r="IG187" s="43"/>
      <c r="IH187" s="43"/>
      <c r="II187" s="43"/>
      <c r="IJ187" s="43"/>
      <c r="IK187" s="43"/>
      <c r="IL187" s="43"/>
      <c r="IM187" s="43"/>
      <c r="IN187" s="43"/>
      <c r="IO187" s="43"/>
      <c r="IP187" s="43"/>
      <c r="IQ187" s="43"/>
      <c r="IR187" s="43"/>
      <c r="IS187" s="43"/>
      <c r="IT187" s="43"/>
      <c r="IU187" s="43"/>
      <c r="IV187" s="43"/>
    </row>
    <row r="188" spans="1:256" ht="13.5">
      <c r="A188" s="85"/>
      <c r="B188" s="86" t="s">
        <v>103</v>
      </c>
      <c r="C188" s="70">
        <f>D188+G188+SUM(J188:N188)+Q188</f>
        <v>160</v>
      </c>
      <c r="D188" s="70">
        <f>SUM(E188:F188)</f>
        <v>0</v>
      </c>
      <c r="E188" s="70"/>
      <c r="F188" s="5"/>
      <c r="G188" s="70">
        <f>SUM(H188:I188)</f>
        <v>0</v>
      </c>
      <c r="H188" s="3"/>
      <c r="I188" s="3"/>
      <c r="J188" s="3"/>
      <c r="K188" s="3"/>
      <c r="L188" s="3"/>
      <c r="M188" s="3"/>
      <c r="N188" s="3">
        <f>SUM(O188:P188)</f>
        <v>160</v>
      </c>
      <c r="O188" s="35"/>
      <c r="P188" s="35">
        <v>160</v>
      </c>
      <c r="Q188" s="35"/>
      <c r="R188" s="69"/>
      <c r="S188" s="69"/>
      <c r="T188" s="69"/>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c r="IN188" s="26"/>
      <c r="IO188" s="26"/>
      <c r="IP188" s="26"/>
      <c r="IQ188" s="26"/>
      <c r="IR188" s="26"/>
      <c r="IS188" s="26"/>
      <c r="IT188" s="26"/>
      <c r="IU188" s="26"/>
      <c r="IV188" s="26"/>
    </row>
    <row r="189" spans="1:256" ht="14.25">
      <c r="A189" s="90">
        <v>13</v>
      </c>
      <c r="B189" s="73" t="s">
        <v>168</v>
      </c>
      <c r="C189" s="74">
        <f>C190</f>
        <v>230</v>
      </c>
      <c r="D189" s="74">
        <f aca="true" t="shared" si="62" ref="D189:Q189">D190</f>
        <v>0</v>
      </c>
      <c r="E189" s="74">
        <f t="shared" si="62"/>
        <v>0</v>
      </c>
      <c r="F189" s="74">
        <f t="shared" si="62"/>
        <v>0</v>
      </c>
      <c r="G189" s="74">
        <f t="shared" si="62"/>
        <v>0</v>
      </c>
      <c r="H189" s="74">
        <f t="shared" si="62"/>
        <v>0</v>
      </c>
      <c r="I189" s="74">
        <f t="shared" si="62"/>
        <v>0</v>
      </c>
      <c r="J189" s="74">
        <f t="shared" si="62"/>
        <v>0</v>
      </c>
      <c r="K189" s="74">
        <f t="shared" si="62"/>
        <v>0</v>
      </c>
      <c r="L189" s="74">
        <f t="shared" si="62"/>
        <v>0</v>
      </c>
      <c r="M189" s="74">
        <f t="shared" si="62"/>
        <v>0</v>
      </c>
      <c r="N189" s="74">
        <f t="shared" si="62"/>
        <v>230</v>
      </c>
      <c r="O189" s="74">
        <f t="shared" si="62"/>
        <v>0</v>
      </c>
      <c r="P189" s="74">
        <f t="shared" si="62"/>
        <v>230</v>
      </c>
      <c r="Q189" s="74">
        <f t="shared" si="62"/>
        <v>0</v>
      </c>
      <c r="R189" s="69"/>
      <c r="S189" s="69"/>
      <c r="T189" s="69"/>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c r="FF189" s="43"/>
      <c r="FG189" s="43"/>
      <c r="FH189" s="43"/>
      <c r="FI189" s="43"/>
      <c r="FJ189" s="43"/>
      <c r="FK189" s="43"/>
      <c r="FL189" s="43"/>
      <c r="FM189" s="43"/>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Q189" s="43"/>
      <c r="GR189" s="43"/>
      <c r="GS189" s="43"/>
      <c r="GT189" s="43"/>
      <c r="GU189" s="43"/>
      <c r="GV189" s="43"/>
      <c r="GW189" s="43"/>
      <c r="GX189" s="43"/>
      <c r="GY189" s="43"/>
      <c r="GZ189" s="43"/>
      <c r="HA189" s="43"/>
      <c r="HB189" s="43"/>
      <c r="HC189" s="43"/>
      <c r="HD189" s="43"/>
      <c r="HE189" s="43"/>
      <c r="HF189" s="43"/>
      <c r="HG189" s="43"/>
      <c r="HH189" s="43"/>
      <c r="HI189" s="43"/>
      <c r="HJ189" s="43"/>
      <c r="HK189" s="43"/>
      <c r="HL189" s="43"/>
      <c r="HM189" s="43"/>
      <c r="HN189" s="43"/>
      <c r="HO189" s="43"/>
      <c r="HP189" s="43"/>
      <c r="HQ189" s="43"/>
      <c r="HR189" s="43"/>
      <c r="HS189" s="43"/>
      <c r="HT189" s="43"/>
      <c r="HU189" s="43"/>
      <c r="HV189" s="43"/>
      <c r="HW189" s="43"/>
      <c r="HX189" s="43"/>
      <c r="HY189" s="43"/>
      <c r="HZ189" s="43"/>
      <c r="IA189" s="43"/>
      <c r="IB189" s="43"/>
      <c r="IC189" s="43"/>
      <c r="ID189" s="43"/>
      <c r="IE189" s="43"/>
      <c r="IF189" s="43"/>
      <c r="IG189" s="43"/>
      <c r="IH189" s="43"/>
      <c r="II189" s="43"/>
      <c r="IJ189" s="43"/>
      <c r="IK189" s="43"/>
      <c r="IL189" s="43"/>
      <c r="IM189" s="43"/>
      <c r="IN189" s="43"/>
      <c r="IO189" s="43"/>
      <c r="IP189" s="43"/>
      <c r="IQ189" s="43"/>
      <c r="IR189" s="43"/>
      <c r="IS189" s="43"/>
      <c r="IT189" s="43"/>
      <c r="IU189" s="43"/>
      <c r="IV189" s="43"/>
    </row>
    <row r="190" spans="1:256" ht="13.5">
      <c r="A190" s="85"/>
      <c r="B190" s="86" t="s">
        <v>103</v>
      </c>
      <c r="C190" s="70">
        <f>D190+G190+SUM(J190:N190)+Q190</f>
        <v>230</v>
      </c>
      <c r="D190" s="70">
        <f>SUM(E190:F190)</f>
        <v>0</v>
      </c>
      <c r="E190" s="70"/>
      <c r="F190" s="5"/>
      <c r="G190" s="70">
        <f>SUM(H190:I190)</f>
        <v>0</v>
      </c>
      <c r="H190" s="3"/>
      <c r="I190" s="3"/>
      <c r="J190" s="3"/>
      <c r="K190" s="3"/>
      <c r="L190" s="3"/>
      <c r="M190" s="3"/>
      <c r="N190" s="3">
        <f>SUM(O190:P190)</f>
        <v>230</v>
      </c>
      <c r="O190" s="35"/>
      <c r="P190" s="35">
        <v>230</v>
      </c>
      <c r="Q190" s="35"/>
      <c r="R190" s="69"/>
      <c r="S190" s="69"/>
      <c r="T190" s="69"/>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c r="IN190" s="26"/>
      <c r="IO190" s="26"/>
      <c r="IP190" s="26"/>
      <c r="IQ190" s="26"/>
      <c r="IR190" s="26"/>
      <c r="IS190" s="26"/>
      <c r="IT190" s="26"/>
      <c r="IU190" s="26"/>
      <c r="IV190" s="26"/>
    </row>
    <row r="191" spans="1:256" ht="14.25">
      <c r="A191" s="90">
        <v>14</v>
      </c>
      <c r="B191" s="73" t="s">
        <v>169</v>
      </c>
      <c r="C191" s="74">
        <f>C192</f>
        <v>77</v>
      </c>
      <c r="D191" s="74">
        <f aca="true" t="shared" si="63" ref="D191:Q191">D192</f>
        <v>0</v>
      </c>
      <c r="E191" s="74">
        <f t="shared" si="63"/>
        <v>0</v>
      </c>
      <c r="F191" s="74">
        <f t="shared" si="63"/>
        <v>0</v>
      </c>
      <c r="G191" s="74">
        <f t="shared" si="63"/>
        <v>0</v>
      </c>
      <c r="H191" s="74">
        <f t="shared" si="63"/>
        <v>0</v>
      </c>
      <c r="I191" s="74">
        <f t="shared" si="63"/>
        <v>0</v>
      </c>
      <c r="J191" s="74">
        <f t="shared" si="63"/>
        <v>0</v>
      </c>
      <c r="K191" s="74">
        <f t="shared" si="63"/>
        <v>0</v>
      </c>
      <c r="L191" s="74">
        <f t="shared" si="63"/>
        <v>0</v>
      </c>
      <c r="M191" s="74">
        <f t="shared" si="63"/>
        <v>0</v>
      </c>
      <c r="N191" s="74">
        <f t="shared" si="63"/>
        <v>77</v>
      </c>
      <c r="O191" s="74">
        <f t="shared" si="63"/>
        <v>0</v>
      </c>
      <c r="P191" s="74">
        <f t="shared" si="63"/>
        <v>77</v>
      </c>
      <c r="Q191" s="74">
        <f t="shared" si="63"/>
        <v>0</v>
      </c>
      <c r="R191" s="69"/>
      <c r="S191" s="69"/>
      <c r="T191" s="69"/>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43"/>
      <c r="FL191" s="43"/>
      <c r="FM191" s="43"/>
      <c r="FN191" s="43"/>
      <c r="FO191" s="43"/>
      <c r="FP191" s="43"/>
      <c r="FQ191" s="43"/>
      <c r="FR191" s="43"/>
      <c r="FS191" s="43"/>
      <c r="FT191" s="43"/>
      <c r="FU191" s="43"/>
      <c r="FV191" s="43"/>
      <c r="FW191" s="43"/>
      <c r="FX191" s="43"/>
      <c r="FY191" s="43"/>
      <c r="FZ191" s="43"/>
      <c r="GA191" s="43"/>
      <c r="GB191" s="43"/>
      <c r="GC191" s="43"/>
      <c r="GD191" s="43"/>
      <c r="GE191" s="43"/>
      <c r="GF191" s="43"/>
      <c r="GG191" s="43"/>
      <c r="GH191" s="43"/>
      <c r="GI191" s="43"/>
      <c r="GJ191" s="43"/>
      <c r="GK191" s="43"/>
      <c r="GL191" s="43"/>
      <c r="GM191" s="43"/>
      <c r="GN191" s="43"/>
      <c r="GO191" s="43"/>
      <c r="GP191" s="43"/>
      <c r="GQ191" s="43"/>
      <c r="GR191" s="43"/>
      <c r="GS191" s="43"/>
      <c r="GT191" s="43"/>
      <c r="GU191" s="43"/>
      <c r="GV191" s="43"/>
      <c r="GW191" s="43"/>
      <c r="GX191" s="43"/>
      <c r="GY191" s="43"/>
      <c r="GZ191" s="43"/>
      <c r="HA191" s="43"/>
      <c r="HB191" s="43"/>
      <c r="HC191" s="43"/>
      <c r="HD191" s="43"/>
      <c r="HE191" s="43"/>
      <c r="HF191" s="43"/>
      <c r="HG191" s="43"/>
      <c r="HH191" s="43"/>
      <c r="HI191" s="43"/>
      <c r="HJ191" s="43"/>
      <c r="HK191" s="43"/>
      <c r="HL191" s="43"/>
      <c r="HM191" s="43"/>
      <c r="HN191" s="43"/>
      <c r="HO191" s="43"/>
      <c r="HP191" s="43"/>
      <c r="HQ191" s="43"/>
      <c r="HR191" s="43"/>
      <c r="HS191" s="43"/>
      <c r="HT191" s="43"/>
      <c r="HU191" s="43"/>
      <c r="HV191" s="43"/>
      <c r="HW191" s="43"/>
      <c r="HX191" s="43"/>
      <c r="HY191" s="43"/>
      <c r="HZ191" s="43"/>
      <c r="IA191" s="43"/>
      <c r="IB191" s="43"/>
      <c r="IC191" s="43"/>
      <c r="ID191" s="43"/>
      <c r="IE191" s="43"/>
      <c r="IF191" s="43"/>
      <c r="IG191" s="43"/>
      <c r="IH191" s="43"/>
      <c r="II191" s="43"/>
      <c r="IJ191" s="43"/>
      <c r="IK191" s="43"/>
      <c r="IL191" s="43"/>
      <c r="IM191" s="43"/>
      <c r="IN191" s="43"/>
      <c r="IO191" s="43"/>
      <c r="IP191" s="43"/>
      <c r="IQ191" s="43"/>
      <c r="IR191" s="43"/>
      <c r="IS191" s="43"/>
      <c r="IT191" s="43"/>
      <c r="IU191" s="43"/>
      <c r="IV191" s="43"/>
    </row>
    <row r="192" spans="1:256" ht="13.5">
      <c r="A192" s="85"/>
      <c r="B192" s="86" t="s">
        <v>103</v>
      </c>
      <c r="C192" s="70">
        <f>D192+G192+SUM(J192:N192)+Q192</f>
        <v>77</v>
      </c>
      <c r="D192" s="70">
        <f>SUM(E192:F192)</f>
        <v>0</v>
      </c>
      <c r="E192" s="70"/>
      <c r="F192" s="5"/>
      <c r="G192" s="70">
        <f>SUM(H192:I192)</f>
        <v>0</v>
      </c>
      <c r="H192" s="3"/>
      <c r="I192" s="3"/>
      <c r="J192" s="3"/>
      <c r="K192" s="3"/>
      <c r="L192" s="3"/>
      <c r="M192" s="3"/>
      <c r="N192" s="3">
        <f>SUM(O192:P192)</f>
        <v>77</v>
      </c>
      <c r="O192" s="35"/>
      <c r="P192" s="35">
        <v>77</v>
      </c>
      <c r="Q192" s="35"/>
      <c r="R192" s="69"/>
      <c r="S192" s="69"/>
      <c r="T192" s="69"/>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c r="IO192" s="26"/>
      <c r="IP192" s="26"/>
      <c r="IQ192" s="26"/>
      <c r="IR192" s="26"/>
      <c r="IS192" s="26"/>
      <c r="IT192" s="26"/>
      <c r="IU192" s="26"/>
      <c r="IV192" s="26"/>
    </row>
    <row r="193" spans="1:256" ht="14.25">
      <c r="A193" s="90">
        <v>15</v>
      </c>
      <c r="B193" s="73" t="s">
        <v>122</v>
      </c>
      <c r="C193" s="74">
        <f>C194</f>
        <v>42</v>
      </c>
      <c r="D193" s="74">
        <f aca="true" t="shared" si="64" ref="D193:Q193">D194</f>
        <v>0</v>
      </c>
      <c r="E193" s="74">
        <f t="shared" si="64"/>
        <v>0</v>
      </c>
      <c r="F193" s="74">
        <f t="shared" si="64"/>
        <v>0</v>
      </c>
      <c r="G193" s="74">
        <f t="shared" si="64"/>
        <v>0</v>
      </c>
      <c r="H193" s="74">
        <f t="shared" si="64"/>
        <v>0</v>
      </c>
      <c r="I193" s="74">
        <f t="shared" si="64"/>
        <v>0</v>
      </c>
      <c r="J193" s="74">
        <f t="shared" si="64"/>
        <v>0</v>
      </c>
      <c r="K193" s="74">
        <f t="shared" si="64"/>
        <v>0</v>
      </c>
      <c r="L193" s="74">
        <f t="shared" si="64"/>
        <v>0</v>
      </c>
      <c r="M193" s="74">
        <f t="shared" si="64"/>
        <v>0</v>
      </c>
      <c r="N193" s="74">
        <f t="shared" si="64"/>
        <v>42</v>
      </c>
      <c r="O193" s="74">
        <f t="shared" si="64"/>
        <v>0</v>
      </c>
      <c r="P193" s="74">
        <f t="shared" si="64"/>
        <v>42</v>
      </c>
      <c r="Q193" s="74">
        <f t="shared" si="64"/>
        <v>0</v>
      </c>
      <c r="R193" s="69"/>
      <c r="S193" s="69"/>
      <c r="T193" s="69"/>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c r="EK193" s="43"/>
      <c r="EL193" s="43"/>
      <c r="EM193" s="43"/>
      <c r="EN193" s="43"/>
      <c r="EO193" s="43"/>
      <c r="EP193" s="43"/>
      <c r="EQ193" s="43"/>
      <c r="ER193" s="43"/>
      <c r="ES193" s="43"/>
      <c r="ET193" s="43"/>
      <c r="EU193" s="43"/>
      <c r="EV193" s="43"/>
      <c r="EW193" s="43"/>
      <c r="EX193" s="43"/>
      <c r="EY193" s="43"/>
      <c r="EZ193" s="43"/>
      <c r="FA193" s="43"/>
      <c r="FB193" s="43"/>
      <c r="FC193" s="43"/>
      <c r="FD193" s="43"/>
      <c r="FE193" s="43"/>
      <c r="FF193" s="43"/>
      <c r="FG193" s="43"/>
      <c r="FH193" s="43"/>
      <c r="FI193" s="43"/>
      <c r="FJ193" s="43"/>
      <c r="FK193" s="43"/>
      <c r="FL193" s="43"/>
      <c r="FM193" s="43"/>
      <c r="FN193" s="43"/>
      <c r="FO193" s="43"/>
      <c r="FP193" s="43"/>
      <c r="FQ193" s="43"/>
      <c r="FR193" s="43"/>
      <c r="FS193" s="43"/>
      <c r="FT193" s="43"/>
      <c r="FU193" s="43"/>
      <c r="FV193" s="43"/>
      <c r="FW193" s="43"/>
      <c r="FX193" s="43"/>
      <c r="FY193" s="43"/>
      <c r="FZ193" s="43"/>
      <c r="GA193" s="43"/>
      <c r="GB193" s="43"/>
      <c r="GC193" s="43"/>
      <c r="GD193" s="43"/>
      <c r="GE193" s="43"/>
      <c r="GF193" s="43"/>
      <c r="GG193" s="43"/>
      <c r="GH193" s="43"/>
      <c r="GI193" s="43"/>
      <c r="GJ193" s="43"/>
      <c r="GK193" s="43"/>
      <c r="GL193" s="43"/>
      <c r="GM193" s="43"/>
      <c r="GN193" s="43"/>
      <c r="GO193" s="43"/>
      <c r="GP193" s="43"/>
      <c r="GQ193" s="43"/>
      <c r="GR193" s="43"/>
      <c r="GS193" s="43"/>
      <c r="GT193" s="43"/>
      <c r="GU193" s="43"/>
      <c r="GV193" s="43"/>
      <c r="GW193" s="43"/>
      <c r="GX193" s="43"/>
      <c r="GY193" s="43"/>
      <c r="GZ193" s="43"/>
      <c r="HA193" s="43"/>
      <c r="HB193" s="43"/>
      <c r="HC193" s="43"/>
      <c r="HD193" s="43"/>
      <c r="HE193" s="43"/>
      <c r="HF193" s="43"/>
      <c r="HG193" s="43"/>
      <c r="HH193" s="43"/>
      <c r="HI193" s="43"/>
      <c r="HJ193" s="43"/>
      <c r="HK193" s="43"/>
      <c r="HL193" s="43"/>
      <c r="HM193" s="43"/>
      <c r="HN193" s="43"/>
      <c r="HO193" s="43"/>
      <c r="HP193" s="43"/>
      <c r="HQ193" s="43"/>
      <c r="HR193" s="43"/>
      <c r="HS193" s="43"/>
      <c r="HT193" s="43"/>
      <c r="HU193" s="43"/>
      <c r="HV193" s="43"/>
      <c r="HW193" s="43"/>
      <c r="HX193" s="43"/>
      <c r="HY193" s="43"/>
      <c r="HZ193" s="43"/>
      <c r="IA193" s="43"/>
      <c r="IB193" s="43"/>
      <c r="IC193" s="43"/>
      <c r="ID193" s="43"/>
      <c r="IE193" s="43"/>
      <c r="IF193" s="43"/>
      <c r="IG193" s="43"/>
      <c r="IH193" s="43"/>
      <c r="II193" s="43"/>
      <c r="IJ193" s="43"/>
      <c r="IK193" s="43"/>
      <c r="IL193" s="43"/>
      <c r="IM193" s="43"/>
      <c r="IN193" s="43"/>
      <c r="IO193" s="43"/>
      <c r="IP193" s="43"/>
      <c r="IQ193" s="43"/>
      <c r="IR193" s="43"/>
      <c r="IS193" s="43"/>
      <c r="IT193" s="43"/>
      <c r="IU193" s="43"/>
      <c r="IV193" s="43"/>
    </row>
    <row r="194" spans="1:256" ht="13.5">
      <c r="A194" s="85"/>
      <c r="B194" s="86" t="s">
        <v>103</v>
      </c>
      <c r="C194" s="70">
        <f>D194+G194+SUM(J194:N194)+Q194</f>
        <v>42</v>
      </c>
      <c r="D194" s="70">
        <f>SUM(E194:F194)</f>
        <v>0</v>
      </c>
      <c r="E194" s="70"/>
      <c r="F194" s="5"/>
      <c r="G194" s="70">
        <f>SUM(H194:I194)</f>
        <v>0</v>
      </c>
      <c r="H194" s="3"/>
      <c r="I194" s="3"/>
      <c r="J194" s="3"/>
      <c r="K194" s="3"/>
      <c r="L194" s="3"/>
      <c r="M194" s="3"/>
      <c r="N194" s="3">
        <f>SUM(O194:P194)</f>
        <v>42</v>
      </c>
      <c r="O194" s="35"/>
      <c r="P194" s="35">
        <v>42</v>
      </c>
      <c r="Q194" s="35"/>
      <c r="R194" s="69"/>
      <c r="S194" s="69"/>
      <c r="T194" s="69"/>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c r="IN194" s="26"/>
      <c r="IO194" s="26"/>
      <c r="IP194" s="26"/>
      <c r="IQ194" s="26"/>
      <c r="IR194" s="26"/>
      <c r="IS194" s="26"/>
      <c r="IT194" s="26"/>
      <c r="IU194" s="26"/>
      <c r="IV194" s="26"/>
    </row>
    <row r="195" spans="1:256" ht="14.25">
      <c r="A195" s="90">
        <v>16</v>
      </c>
      <c r="B195" s="73" t="s">
        <v>170</v>
      </c>
      <c r="C195" s="74">
        <f>C196</f>
        <v>67</v>
      </c>
      <c r="D195" s="74">
        <f aca="true" t="shared" si="65" ref="D195:Q195">D196</f>
        <v>0</v>
      </c>
      <c r="E195" s="74">
        <f t="shared" si="65"/>
        <v>0</v>
      </c>
      <c r="F195" s="74">
        <f t="shared" si="65"/>
        <v>0</v>
      </c>
      <c r="G195" s="74">
        <f t="shared" si="65"/>
        <v>0</v>
      </c>
      <c r="H195" s="74">
        <f t="shared" si="65"/>
        <v>0</v>
      </c>
      <c r="I195" s="74">
        <f t="shared" si="65"/>
        <v>0</v>
      </c>
      <c r="J195" s="74">
        <f t="shared" si="65"/>
        <v>0</v>
      </c>
      <c r="K195" s="74">
        <f t="shared" si="65"/>
        <v>0</v>
      </c>
      <c r="L195" s="74">
        <f t="shared" si="65"/>
        <v>0</v>
      </c>
      <c r="M195" s="74">
        <f t="shared" si="65"/>
        <v>0</v>
      </c>
      <c r="N195" s="74">
        <f t="shared" si="65"/>
        <v>67</v>
      </c>
      <c r="O195" s="74">
        <f t="shared" si="65"/>
        <v>0</v>
      </c>
      <c r="P195" s="74">
        <f t="shared" si="65"/>
        <v>67</v>
      </c>
      <c r="Q195" s="74">
        <f t="shared" si="65"/>
        <v>0</v>
      </c>
      <c r="R195" s="69"/>
      <c r="S195" s="69"/>
      <c r="T195" s="69"/>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c r="DS195" s="43"/>
      <c r="DT195" s="43"/>
      <c r="DU195" s="43"/>
      <c r="DV195" s="43"/>
      <c r="DW195" s="43"/>
      <c r="DX195" s="43"/>
      <c r="DY195" s="43"/>
      <c r="DZ195" s="43"/>
      <c r="EA195" s="43"/>
      <c r="EB195" s="43"/>
      <c r="EC195" s="43"/>
      <c r="ED195" s="43"/>
      <c r="EE195" s="43"/>
      <c r="EF195" s="43"/>
      <c r="EG195" s="43"/>
      <c r="EH195" s="43"/>
      <c r="EI195" s="43"/>
      <c r="EJ195" s="43"/>
      <c r="EK195" s="43"/>
      <c r="EL195" s="43"/>
      <c r="EM195" s="43"/>
      <c r="EN195" s="43"/>
      <c r="EO195" s="43"/>
      <c r="EP195" s="43"/>
      <c r="EQ195" s="43"/>
      <c r="ER195" s="43"/>
      <c r="ES195" s="43"/>
      <c r="ET195" s="43"/>
      <c r="EU195" s="43"/>
      <c r="EV195" s="43"/>
      <c r="EW195" s="43"/>
      <c r="EX195" s="43"/>
      <c r="EY195" s="43"/>
      <c r="EZ195" s="43"/>
      <c r="FA195" s="43"/>
      <c r="FB195" s="43"/>
      <c r="FC195" s="43"/>
      <c r="FD195" s="43"/>
      <c r="FE195" s="43"/>
      <c r="FF195" s="43"/>
      <c r="FG195" s="43"/>
      <c r="FH195" s="43"/>
      <c r="FI195" s="43"/>
      <c r="FJ195" s="43"/>
      <c r="FK195" s="43"/>
      <c r="FL195" s="43"/>
      <c r="FM195" s="43"/>
      <c r="FN195" s="43"/>
      <c r="FO195" s="43"/>
      <c r="FP195" s="43"/>
      <c r="FQ195" s="43"/>
      <c r="FR195" s="43"/>
      <c r="FS195" s="43"/>
      <c r="FT195" s="43"/>
      <c r="FU195" s="43"/>
      <c r="FV195" s="43"/>
      <c r="FW195" s="43"/>
      <c r="FX195" s="43"/>
      <c r="FY195" s="43"/>
      <c r="FZ195" s="43"/>
      <c r="GA195" s="43"/>
      <c r="GB195" s="43"/>
      <c r="GC195" s="43"/>
      <c r="GD195" s="43"/>
      <c r="GE195" s="43"/>
      <c r="GF195" s="43"/>
      <c r="GG195" s="43"/>
      <c r="GH195" s="43"/>
      <c r="GI195" s="43"/>
      <c r="GJ195" s="43"/>
      <c r="GK195" s="43"/>
      <c r="GL195" s="43"/>
      <c r="GM195" s="43"/>
      <c r="GN195" s="43"/>
      <c r="GO195" s="43"/>
      <c r="GP195" s="43"/>
      <c r="GQ195" s="43"/>
      <c r="GR195" s="43"/>
      <c r="GS195" s="43"/>
      <c r="GT195" s="43"/>
      <c r="GU195" s="43"/>
      <c r="GV195" s="43"/>
      <c r="GW195" s="43"/>
      <c r="GX195" s="43"/>
      <c r="GY195" s="43"/>
      <c r="GZ195" s="43"/>
      <c r="HA195" s="43"/>
      <c r="HB195" s="43"/>
      <c r="HC195" s="43"/>
      <c r="HD195" s="43"/>
      <c r="HE195" s="43"/>
      <c r="HF195" s="43"/>
      <c r="HG195" s="43"/>
      <c r="HH195" s="43"/>
      <c r="HI195" s="43"/>
      <c r="HJ195" s="43"/>
      <c r="HK195" s="43"/>
      <c r="HL195" s="43"/>
      <c r="HM195" s="43"/>
      <c r="HN195" s="43"/>
      <c r="HO195" s="43"/>
      <c r="HP195" s="43"/>
      <c r="HQ195" s="43"/>
      <c r="HR195" s="43"/>
      <c r="HS195" s="43"/>
      <c r="HT195" s="43"/>
      <c r="HU195" s="43"/>
      <c r="HV195" s="43"/>
      <c r="HW195" s="43"/>
      <c r="HX195" s="43"/>
      <c r="HY195" s="43"/>
      <c r="HZ195" s="43"/>
      <c r="IA195" s="43"/>
      <c r="IB195" s="43"/>
      <c r="IC195" s="43"/>
      <c r="ID195" s="43"/>
      <c r="IE195" s="43"/>
      <c r="IF195" s="43"/>
      <c r="IG195" s="43"/>
      <c r="IH195" s="43"/>
      <c r="II195" s="43"/>
      <c r="IJ195" s="43"/>
      <c r="IK195" s="43"/>
      <c r="IL195" s="43"/>
      <c r="IM195" s="43"/>
      <c r="IN195" s="43"/>
      <c r="IO195" s="43"/>
      <c r="IP195" s="43"/>
      <c r="IQ195" s="43"/>
      <c r="IR195" s="43"/>
      <c r="IS195" s="43"/>
      <c r="IT195" s="43"/>
      <c r="IU195" s="43"/>
      <c r="IV195" s="43"/>
    </row>
    <row r="196" spans="1:256" ht="13.5">
      <c r="A196" s="85"/>
      <c r="B196" s="86" t="s">
        <v>103</v>
      </c>
      <c r="C196" s="70">
        <f>D196+G196+SUM(J196:N196)+Q196</f>
        <v>67</v>
      </c>
      <c r="D196" s="70">
        <f>SUM(E196:F196)</f>
        <v>0</v>
      </c>
      <c r="E196" s="70"/>
      <c r="F196" s="5"/>
      <c r="G196" s="70">
        <f>SUM(H196:I196)</f>
        <v>0</v>
      </c>
      <c r="H196" s="3"/>
      <c r="I196" s="3"/>
      <c r="J196" s="3"/>
      <c r="K196" s="3"/>
      <c r="L196" s="3"/>
      <c r="M196" s="3"/>
      <c r="N196" s="3">
        <f>SUM(O196:P196)</f>
        <v>67</v>
      </c>
      <c r="O196" s="35"/>
      <c r="P196" s="35">
        <v>67</v>
      </c>
      <c r="Q196" s="35"/>
      <c r="R196" s="69"/>
      <c r="S196" s="69"/>
      <c r="T196" s="69"/>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c r="IN196" s="26"/>
      <c r="IO196" s="26"/>
      <c r="IP196" s="26"/>
      <c r="IQ196" s="26"/>
      <c r="IR196" s="26"/>
      <c r="IS196" s="26"/>
      <c r="IT196" s="26"/>
      <c r="IU196" s="26"/>
      <c r="IV196" s="26"/>
    </row>
    <row r="197" spans="1:256" ht="14.25">
      <c r="A197" s="90">
        <v>17</v>
      </c>
      <c r="B197" s="73" t="s">
        <v>82</v>
      </c>
      <c r="C197" s="74">
        <f>C198</f>
        <v>74</v>
      </c>
      <c r="D197" s="74">
        <f aca="true" t="shared" si="66" ref="D197:Q197">D198</f>
        <v>0</v>
      </c>
      <c r="E197" s="74">
        <f t="shared" si="66"/>
        <v>0</v>
      </c>
      <c r="F197" s="74">
        <f t="shared" si="66"/>
        <v>0</v>
      </c>
      <c r="G197" s="74">
        <f t="shared" si="66"/>
        <v>0</v>
      </c>
      <c r="H197" s="74">
        <f t="shared" si="66"/>
        <v>0</v>
      </c>
      <c r="I197" s="74">
        <f t="shared" si="66"/>
        <v>0</v>
      </c>
      <c r="J197" s="74">
        <f t="shared" si="66"/>
        <v>0</v>
      </c>
      <c r="K197" s="74">
        <f t="shared" si="66"/>
        <v>0</v>
      </c>
      <c r="L197" s="74">
        <f t="shared" si="66"/>
        <v>0</v>
      </c>
      <c r="M197" s="74">
        <f t="shared" si="66"/>
        <v>0</v>
      </c>
      <c r="N197" s="74">
        <f t="shared" si="66"/>
        <v>74</v>
      </c>
      <c r="O197" s="74">
        <f t="shared" si="66"/>
        <v>0</v>
      </c>
      <c r="P197" s="74">
        <f t="shared" si="66"/>
        <v>74</v>
      </c>
      <c r="Q197" s="74">
        <f t="shared" si="66"/>
        <v>0</v>
      </c>
      <c r="R197" s="69"/>
      <c r="S197" s="69"/>
      <c r="T197" s="69"/>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c r="FF197" s="43"/>
      <c r="FG197" s="43"/>
      <c r="FH197" s="43"/>
      <c r="FI197" s="43"/>
      <c r="FJ197" s="43"/>
      <c r="FK197" s="43"/>
      <c r="FL197" s="43"/>
      <c r="FM197" s="43"/>
      <c r="FN197" s="43"/>
      <c r="FO197" s="43"/>
      <c r="FP197" s="43"/>
      <c r="FQ197" s="43"/>
      <c r="FR197" s="43"/>
      <c r="FS197" s="43"/>
      <c r="FT197" s="43"/>
      <c r="FU197" s="43"/>
      <c r="FV197" s="43"/>
      <c r="FW197" s="43"/>
      <c r="FX197" s="43"/>
      <c r="FY197" s="43"/>
      <c r="FZ197" s="43"/>
      <c r="GA197" s="43"/>
      <c r="GB197" s="43"/>
      <c r="GC197" s="43"/>
      <c r="GD197" s="43"/>
      <c r="GE197" s="43"/>
      <c r="GF197" s="43"/>
      <c r="GG197" s="43"/>
      <c r="GH197" s="43"/>
      <c r="GI197" s="43"/>
      <c r="GJ197" s="43"/>
      <c r="GK197" s="43"/>
      <c r="GL197" s="43"/>
      <c r="GM197" s="43"/>
      <c r="GN197" s="43"/>
      <c r="GO197" s="43"/>
      <c r="GP197" s="43"/>
      <c r="GQ197" s="43"/>
      <c r="GR197" s="43"/>
      <c r="GS197" s="43"/>
      <c r="GT197" s="43"/>
      <c r="GU197" s="43"/>
      <c r="GV197" s="43"/>
      <c r="GW197" s="43"/>
      <c r="GX197" s="43"/>
      <c r="GY197" s="43"/>
      <c r="GZ197" s="43"/>
      <c r="HA197" s="43"/>
      <c r="HB197" s="43"/>
      <c r="HC197" s="43"/>
      <c r="HD197" s="43"/>
      <c r="HE197" s="43"/>
      <c r="HF197" s="43"/>
      <c r="HG197" s="43"/>
      <c r="HH197" s="43"/>
      <c r="HI197" s="43"/>
      <c r="HJ197" s="43"/>
      <c r="HK197" s="43"/>
      <c r="HL197" s="43"/>
      <c r="HM197" s="43"/>
      <c r="HN197" s="43"/>
      <c r="HO197" s="43"/>
      <c r="HP197" s="43"/>
      <c r="HQ197" s="43"/>
      <c r="HR197" s="43"/>
      <c r="HS197" s="43"/>
      <c r="HT197" s="43"/>
      <c r="HU197" s="43"/>
      <c r="HV197" s="43"/>
      <c r="HW197" s="43"/>
      <c r="HX197" s="43"/>
      <c r="HY197" s="43"/>
      <c r="HZ197" s="43"/>
      <c r="IA197" s="43"/>
      <c r="IB197" s="43"/>
      <c r="IC197" s="43"/>
      <c r="ID197" s="43"/>
      <c r="IE197" s="43"/>
      <c r="IF197" s="43"/>
      <c r="IG197" s="43"/>
      <c r="IH197" s="43"/>
      <c r="II197" s="43"/>
      <c r="IJ197" s="43"/>
      <c r="IK197" s="43"/>
      <c r="IL197" s="43"/>
      <c r="IM197" s="43"/>
      <c r="IN197" s="43"/>
      <c r="IO197" s="43"/>
      <c r="IP197" s="43"/>
      <c r="IQ197" s="43"/>
      <c r="IR197" s="43"/>
      <c r="IS197" s="43"/>
      <c r="IT197" s="43"/>
      <c r="IU197" s="43"/>
      <c r="IV197" s="43"/>
    </row>
    <row r="198" spans="1:256" ht="13.5">
      <c r="A198" s="85"/>
      <c r="B198" s="86" t="s">
        <v>103</v>
      </c>
      <c r="C198" s="70">
        <f>D198+G198+SUM(J198:N198)+Q198</f>
        <v>74</v>
      </c>
      <c r="D198" s="70">
        <f>SUM(E198:F198)</f>
        <v>0</v>
      </c>
      <c r="E198" s="70"/>
      <c r="F198" s="5"/>
      <c r="G198" s="70">
        <f>SUM(H198:I198)</f>
        <v>0</v>
      </c>
      <c r="H198" s="3"/>
      <c r="I198" s="3"/>
      <c r="J198" s="3"/>
      <c r="K198" s="3"/>
      <c r="L198" s="3"/>
      <c r="M198" s="3"/>
      <c r="N198" s="3">
        <f>SUM(O198:P198)</f>
        <v>74</v>
      </c>
      <c r="O198" s="35"/>
      <c r="P198" s="35">
        <v>74</v>
      </c>
      <c r="Q198" s="35"/>
      <c r="R198" s="69"/>
      <c r="S198" s="69"/>
      <c r="T198" s="69"/>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c r="IO198" s="26"/>
      <c r="IP198" s="26"/>
      <c r="IQ198" s="26"/>
      <c r="IR198" s="26"/>
      <c r="IS198" s="26"/>
      <c r="IT198" s="26"/>
      <c r="IU198" s="26"/>
      <c r="IV198" s="26"/>
    </row>
    <row r="199" spans="1:256" ht="14.25">
      <c r="A199" s="90">
        <v>18</v>
      </c>
      <c r="B199" s="73" t="s">
        <v>171</v>
      </c>
      <c r="C199" s="74">
        <f>C200</f>
        <v>50</v>
      </c>
      <c r="D199" s="74">
        <f aca="true" t="shared" si="67" ref="D199:Q199">D200</f>
        <v>0</v>
      </c>
      <c r="E199" s="74">
        <f t="shared" si="67"/>
        <v>0</v>
      </c>
      <c r="F199" s="74">
        <f t="shared" si="67"/>
        <v>0</v>
      </c>
      <c r="G199" s="74">
        <f t="shared" si="67"/>
        <v>0</v>
      </c>
      <c r="H199" s="74">
        <f t="shared" si="67"/>
        <v>0</v>
      </c>
      <c r="I199" s="74">
        <f t="shared" si="67"/>
        <v>0</v>
      </c>
      <c r="J199" s="74">
        <f t="shared" si="67"/>
        <v>0</v>
      </c>
      <c r="K199" s="74">
        <f t="shared" si="67"/>
        <v>0</v>
      </c>
      <c r="L199" s="74">
        <f t="shared" si="67"/>
        <v>0</v>
      </c>
      <c r="M199" s="74">
        <f t="shared" si="67"/>
        <v>0</v>
      </c>
      <c r="N199" s="74">
        <f t="shared" si="67"/>
        <v>50</v>
      </c>
      <c r="O199" s="74">
        <f t="shared" si="67"/>
        <v>0</v>
      </c>
      <c r="P199" s="74">
        <f t="shared" si="67"/>
        <v>50</v>
      </c>
      <c r="Q199" s="74">
        <f t="shared" si="67"/>
        <v>0</v>
      </c>
      <c r="R199" s="69"/>
      <c r="S199" s="69"/>
      <c r="T199" s="69"/>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c r="EK199" s="43"/>
      <c r="EL199" s="43"/>
      <c r="EM199" s="43"/>
      <c r="EN199" s="43"/>
      <c r="EO199" s="43"/>
      <c r="EP199" s="43"/>
      <c r="EQ199" s="43"/>
      <c r="ER199" s="43"/>
      <c r="ES199" s="43"/>
      <c r="ET199" s="43"/>
      <c r="EU199" s="43"/>
      <c r="EV199" s="43"/>
      <c r="EW199" s="43"/>
      <c r="EX199" s="43"/>
      <c r="EY199" s="43"/>
      <c r="EZ199" s="43"/>
      <c r="FA199" s="43"/>
      <c r="FB199" s="43"/>
      <c r="FC199" s="43"/>
      <c r="FD199" s="43"/>
      <c r="FE199" s="43"/>
      <c r="FF199" s="43"/>
      <c r="FG199" s="43"/>
      <c r="FH199" s="43"/>
      <c r="FI199" s="43"/>
      <c r="FJ199" s="43"/>
      <c r="FK199" s="43"/>
      <c r="FL199" s="43"/>
      <c r="FM199" s="43"/>
      <c r="FN199" s="43"/>
      <c r="FO199" s="43"/>
      <c r="FP199" s="43"/>
      <c r="FQ199" s="43"/>
      <c r="FR199" s="43"/>
      <c r="FS199" s="43"/>
      <c r="FT199" s="43"/>
      <c r="FU199" s="43"/>
      <c r="FV199" s="43"/>
      <c r="FW199" s="43"/>
      <c r="FX199" s="43"/>
      <c r="FY199" s="43"/>
      <c r="FZ199" s="43"/>
      <c r="GA199" s="43"/>
      <c r="GB199" s="43"/>
      <c r="GC199" s="43"/>
      <c r="GD199" s="43"/>
      <c r="GE199" s="43"/>
      <c r="GF199" s="43"/>
      <c r="GG199" s="43"/>
      <c r="GH199" s="43"/>
      <c r="GI199" s="43"/>
      <c r="GJ199" s="43"/>
      <c r="GK199" s="43"/>
      <c r="GL199" s="43"/>
      <c r="GM199" s="43"/>
      <c r="GN199" s="43"/>
      <c r="GO199" s="43"/>
      <c r="GP199" s="43"/>
      <c r="GQ199" s="43"/>
      <c r="GR199" s="43"/>
      <c r="GS199" s="43"/>
      <c r="GT199" s="43"/>
      <c r="GU199" s="43"/>
      <c r="GV199" s="43"/>
      <c r="GW199" s="43"/>
      <c r="GX199" s="43"/>
      <c r="GY199" s="43"/>
      <c r="GZ199" s="43"/>
      <c r="HA199" s="43"/>
      <c r="HB199" s="43"/>
      <c r="HC199" s="43"/>
      <c r="HD199" s="43"/>
      <c r="HE199" s="43"/>
      <c r="HF199" s="43"/>
      <c r="HG199" s="43"/>
      <c r="HH199" s="43"/>
      <c r="HI199" s="43"/>
      <c r="HJ199" s="43"/>
      <c r="HK199" s="43"/>
      <c r="HL199" s="43"/>
      <c r="HM199" s="43"/>
      <c r="HN199" s="43"/>
      <c r="HO199" s="43"/>
      <c r="HP199" s="43"/>
      <c r="HQ199" s="43"/>
      <c r="HR199" s="43"/>
      <c r="HS199" s="43"/>
      <c r="HT199" s="43"/>
      <c r="HU199" s="43"/>
      <c r="HV199" s="43"/>
      <c r="HW199" s="43"/>
      <c r="HX199" s="43"/>
      <c r="HY199" s="43"/>
      <c r="HZ199" s="43"/>
      <c r="IA199" s="43"/>
      <c r="IB199" s="43"/>
      <c r="IC199" s="43"/>
      <c r="ID199" s="43"/>
      <c r="IE199" s="43"/>
      <c r="IF199" s="43"/>
      <c r="IG199" s="43"/>
      <c r="IH199" s="43"/>
      <c r="II199" s="43"/>
      <c r="IJ199" s="43"/>
      <c r="IK199" s="43"/>
      <c r="IL199" s="43"/>
      <c r="IM199" s="43"/>
      <c r="IN199" s="43"/>
      <c r="IO199" s="43"/>
      <c r="IP199" s="43"/>
      <c r="IQ199" s="43"/>
      <c r="IR199" s="43"/>
      <c r="IS199" s="43"/>
      <c r="IT199" s="43"/>
      <c r="IU199" s="43"/>
      <c r="IV199" s="43"/>
    </row>
    <row r="200" spans="1:256" ht="13.5">
      <c r="A200" s="85"/>
      <c r="B200" s="86" t="s">
        <v>103</v>
      </c>
      <c r="C200" s="70">
        <f>D200+G200+SUM(J200:N200)+Q200</f>
        <v>50</v>
      </c>
      <c r="D200" s="70">
        <f>SUM(E200:F200)</f>
        <v>0</v>
      </c>
      <c r="E200" s="70"/>
      <c r="F200" s="5"/>
      <c r="G200" s="70">
        <f>SUM(H200:I200)</f>
        <v>0</v>
      </c>
      <c r="H200" s="3"/>
      <c r="I200" s="3"/>
      <c r="J200" s="3"/>
      <c r="K200" s="3"/>
      <c r="L200" s="3"/>
      <c r="M200" s="3"/>
      <c r="N200" s="3">
        <f>SUM(O200:P200)</f>
        <v>50</v>
      </c>
      <c r="O200" s="35"/>
      <c r="P200" s="35">
        <v>50</v>
      </c>
      <c r="Q200" s="35"/>
      <c r="R200" s="69"/>
      <c r="S200" s="69"/>
      <c r="T200" s="69"/>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c r="IG200" s="26"/>
      <c r="IH200" s="26"/>
      <c r="II200" s="26"/>
      <c r="IJ200" s="26"/>
      <c r="IK200" s="26"/>
      <c r="IL200" s="26"/>
      <c r="IM200" s="26"/>
      <c r="IN200" s="26"/>
      <c r="IO200" s="26"/>
      <c r="IP200" s="26"/>
      <c r="IQ200" s="26"/>
      <c r="IR200" s="26"/>
      <c r="IS200" s="26"/>
      <c r="IT200" s="26"/>
      <c r="IU200" s="26"/>
      <c r="IV200" s="26"/>
    </row>
    <row r="201" spans="1:256" ht="14.25">
      <c r="A201" s="90">
        <v>19</v>
      </c>
      <c r="B201" s="73" t="s">
        <v>172</v>
      </c>
      <c r="C201" s="74">
        <f>C202</f>
        <v>105</v>
      </c>
      <c r="D201" s="74">
        <f aca="true" t="shared" si="68" ref="D201:Q201">D202</f>
        <v>0</v>
      </c>
      <c r="E201" s="74">
        <f t="shared" si="68"/>
        <v>0</v>
      </c>
      <c r="F201" s="74">
        <f t="shared" si="68"/>
        <v>0</v>
      </c>
      <c r="G201" s="74">
        <f t="shared" si="68"/>
        <v>0</v>
      </c>
      <c r="H201" s="74">
        <f t="shared" si="68"/>
        <v>0</v>
      </c>
      <c r="I201" s="74">
        <f t="shared" si="68"/>
        <v>0</v>
      </c>
      <c r="J201" s="74">
        <f t="shared" si="68"/>
        <v>0</v>
      </c>
      <c r="K201" s="74">
        <f t="shared" si="68"/>
        <v>0</v>
      </c>
      <c r="L201" s="74">
        <f t="shared" si="68"/>
        <v>0</v>
      </c>
      <c r="M201" s="74">
        <f t="shared" si="68"/>
        <v>0</v>
      </c>
      <c r="N201" s="74">
        <f t="shared" si="68"/>
        <v>105</v>
      </c>
      <c r="O201" s="74">
        <f t="shared" si="68"/>
        <v>0</v>
      </c>
      <c r="P201" s="74">
        <f t="shared" si="68"/>
        <v>105</v>
      </c>
      <c r="Q201" s="74">
        <f t="shared" si="68"/>
        <v>0</v>
      </c>
      <c r="R201" s="69"/>
      <c r="S201" s="69"/>
      <c r="T201" s="69"/>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c r="FF201" s="43"/>
      <c r="FG201" s="43"/>
      <c r="FH201" s="43"/>
      <c r="FI201" s="43"/>
      <c r="FJ201" s="43"/>
      <c r="FK201" s="43"/>
      <c r="FL201" s="43"/>
      <c r="FM201" s="43"/>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Q201" s="43"/>
      <c r="GR201" s="43"/>
      <c r="GS201" s="43"/>
      <c r="GT201" s="43"/>
      <c r="GU201" s="43"/>
      <c r="GV201" s="43"/>
      <c r="GW201" s="43"/>
      <c r="GX201" s="43"/>
      <c r="GY201" s="43"/>
      <c r="GZ201" s="43"/>
      <c r="HA201" s="43"/>
      <c r="HB201" s="43"/>
      <c r="HC201" s="43"/>
      <c r="HD201" s="43"/>
      <c r="HE201" s="43"/>
      <c r="HF201" s="43"/>
      <c r="HG201" s="43"/>
      <c r="HH201" s="43"/>
      <c r="HI201" s="43"/>
      <c r="HJ201" s="43"/>
      <c r="HK201" s="43"/>
      <c r="HL201" s="43"/>
      <c r="HM201" s="43"/>
      <c r="HN201" s="43"/>
      <c r="HO201" s="43"/>
      <c r="HP201" s="43"/>
      <c r="HQ201" s="43"/>
      <c r="HR201" s="43"/>
      <c r="HS201" s="43"/>
      <c r="HT201" s="43"/>
      <c r="HU201" s="43"/>
      <c r="HV201" s="43"/>
      <c r="HW201" s="43"/>
      <c r="HX201" s="43"/>
      <c r="HY201" s="43"/>
      <c r="HZ201" s="43"/>
      <c r="IA201" s="43"/>
      <c r="IB201" s="43"/>
      <c r="IC201" s="43"/>
      <c r="ID201" s="43"/>
      <c r="IE201" s="43"/>
      <c r="IF201" s="43"/>
      <c r="IG201" s="43"/>
      <c r="IH201" s="43"/>
      <c r="II201" s="43"/>
      <c r="IJ201" s="43"/>
      <c r="IK201" s="43"/>
      <c r="IL201" s="43"/>
      <c r="IM201" s="43"/>
      <c r="IN201" s="43"/>
      <c r="IO201" s="43"/>
      <c r="IP201" s="43"/>
      <c r="IQ201" s="43"/>
      <c r="IR201" s="43"/>
      <c r="IS201" s="43"/>
      <c r="IT201" s="43"/>
      <c r="IU201" s="43"/>
      <c r="IV201" s="43"/>
    </row>
    <row r="202" spans="1:256" ht="13.5">
      <c r="A202" s="85"/>
      <c r="B202" s="86" t="s">
        <v>103</v>
      </c>
      <c r="C202" s="70">
        <f>D202+G202+SUM(J202:N202)+Q202</f>
        <v>105</v>
      </c>
      <c r="D202" s="70">
        <f>SUM(E202:F202)</f>
        <v>0</v>
      </c>
      <c r="E202" s="70"/>
      <c r="F202" s="5"/>
      <c r="G202" s="70">
        <f>SUM(H202:I202)</f>
        <v>0</v>
      </c>
      <c r="H202" s="3"/>
      <c r="I202" s="3"/>
      <c r="J202" s="3"/>
      <c r="K202" s="3"/>
      <c r="L202" s="3"/>
      <c r="M202" s="3"/>
      <c r="N202" s="3">
        <f>SUM(O202:P202)</f>
        <v>105</v>
      </c>
      <c r="O202" s="35"/>
      <c r="P202" s="35">
        <v>105</v>
      </c>
      <c r="Q202" s="35"/>
      <c r="R202" s="69"/>
      <c r="S202" s="69"/>
      <c r="T202" s="69"/>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c r="IO202" s="26"/>
      <c r="IP202" s="26"/>
      <c r="IQ202" s="26"/>
      <c r="IR202" s="26"/>
      <c r="IS202" s="26"/>
      <c r="IT202" s="26"/>
      <c r="IU202" s="26"/>
      <c r="IV202" s="26"/>
    </row>
    <row r="203" spans="1:256" ht="14.25">
      <c r="A203" s="90">
        <v>20</v>
      </c>
      <c r="B203" s="73" t="s">
        <v>118</v>
      </c>
      <c r="C203" s="74">
        <f>C204</f>
        <v>520</v>
      </c>
      <c r="D203" s="74">
        <f aca="true" t="shared" si="69" ref="D203:Q203">D204</f>
        <v>0</v>
      </c>
      <c r="E203" s="74">
        <f t="shared" si="69"/>
        <v>0</v>
      </c>
      <c r="F203" s="74">
        <f t="shared" si="69"/>
        <v>0</v>
      </c>
      <c r="G203" s="74">
        <f t="shared" si="69"/>
        <v>0</v>
      </c>
      <c r="H203" s="74">
        <f t="shared" si="69"/>
        <v>0</v>
      </c>
      <c r="I203" s="74">
        <f t="shared" si="69"/>
        <v>0</v>
      </c>
      <c r="J203" s="74">
        <f t="shared" si="69"/>
        <v>0</v>
      </c>
      <c r="K203" s="74">
        <f t="shared" si="69"/>
        <v>0</v>
      </c>
      <c r="L203" s="74">
        <f t="shared" si="69"/>
        <v>0</v>
      </c>
      <c r="M203" s="74">
        <f t="shared" si="69"/>
        <v>0</v>
      </c>
      <c r="N203" s="74">
        <f t="shared" si="69"/>
        <v>520</v>
      </c>
      <c r="O203" s="74">
        <f t="shared" si="69"/>
        <v>0</v>
      </c>
      <c r="P203" s="74">
        <f t="shared" si="69"/>
        <v>520</v>
      </c>
      <c r="Q203" s="74">
        <f t="shared" si="69"/>
        <v>0</v>
      </c>
      <c r="R203" s="69"/>
      <c r="S203" s="69"/>
      <c r="T203" s="69"/>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c r="FF203" s="43"/>
      <c r="FG203" s="43"/>
      <c r="FH203" s="43"/>
      <c r="FI203" s="43"/>
      <c r="FJ203" s="43"/>
      <c r="FK203" s="43"/>
      <c r="FL203" s="43"/>
      <c r="FM203" s="43"/>
      <c r="FN203" s="43"/>
      <c r="FO203" s="43"/>
      <c r="FP203" s="43"/>
      <c r="FQ203" s="43"/>
      <c r="FR203" s="43"/>
      <c r="FS203" s="43"/>
      <c r="FT203" s="43"/>
      <c r="FU203" s="43"/>
      <c r="FV203" s="43"/>
      <c r="FW203" s="43"/>
      <c r="FX203" s="43"/>
      <c r="FY203" s="43"/>
      <c r="FZ203" s="43"/>
      <c r="GA203" s="43"/>
      <c r="GB203" s="43"/>
      <c r="GC203" s="43"/>
      <c r="GD203" s="43"/>
      <c r="GE203" s="43"/>
      <c r="GF203" s="43"/>
      <c r="GG203" s="43"/>
      <c r="GH203" s="43"/>
      <c r="GI203" s="43"/>
      <c r="GJ203" s="43"/>
      <c r="GK203" s="43"/>
      <c r="GL203" s="43"/>
      <c r="GM203" s="43"/>
      <c r="GN203" s="43"/>
      <c r="GO203" s="43"/>
      <c r="GP203" s="43"/>
      <c r="GQ203" s="43"/>
      <c r="GR203" s="43"/>
      <c r="GS203" s="43"/>
      <c r="GT203" s="43"/>
      <c r="GU203" s="43"/>
      <c r="GV203" s="43"/>
      <c r="GW203" s="43"/>
      <c r="GX203" s="43"/>
      <c r="GY203" s="43"/>
      <c r="GZ203" s="43"/>
      <c r="HA203" s="43"/>
      <c r="HB203" s="43"/>
      <c r="HC203" s="43"/>
      <c r="HD203" s="43"/>
      <c r="HE203" s="43"/>
      <c r="HF203" s="43"/>
      <c r="HG203" s="43"/>
      <c r="HH203" s="43"/>
      <c r="HI203" s="43"/>
      <c r="HJ203" s="43"/>
      <c r="HK203" s="43"/>
      <c r="HL203" s="43"/>
      <c r="HM203" s="43"/>
      <c r="HN203" s="43"/>
      <c r="HO203" s="43"/>
      <c r="HP203" s="43"/>
      <c r="HQ203" s="43"/>
      <c r="HR203" s="43"/>
      <c r="HS203" s="43"/>
      <c r="HT203" s="43"/>
      <c r="HU203" s="43"/>
      <c r="HV203" s="43"/>
      <c r="HW203" s="43"/>
      <c r="HX203" s="43"/>
      <c r="HY203" s="43"/>
      <c r="HZ203" s="43"/>
      <c r="IA203" s="43"/>
      <c r="IB203" s="43"/>
      <c r="IC203" s="43"/>
      <c r="ID203" s="43"/>
      <c r="IE203" s="43"/>
      <c r="IF203" s="43"/>
      <c r="IG203" s="43"/>
      <c r="IH203" s="43"/>
      <c r="II203" s="43"/>
      <c r="IJ203" s="43"/>
      <c r="IK203" s="43"/>
      <c r="IL203" s="43"/>
      <c r="IM203" s="43"/>
      <c r="IN203" s="43"/>
      <c r="IO203" s="43"/>
      <c r="IP203" s="43"/>
      <c r="IQ203" s="43"/>
      <c r="IR203" s="43"/>
      <c r="IS203" s="43"/>
      <c r="IT203" s="43"/>
      <c r="IU203" s="43"/>
      <c r="IV203" s="43"/>
    </row>
    <row r="204" spans="1:256" ht="13.5">
      <c r="A204" s="85"/>
      <c r="B204" s="86" t="s">
        <v>103</v>
      </c>
      <c r="C204" s="70">
        <f>D204+G204+SUM(J204:N204)+Q204</f>
        <v>520</v>
      </c>
      <c r="D204" s="70">
        <f>SUM(E204:F204)</f>
        <v>0</v>
      </c>
      <c r="E204" s="70"/>
      <c r="F204" s="5"/>
      <c r="G204" s="70">
        <f>SUM(H204:I204)</f>
        <v>0</v>
      </c>
      <c r="H204" s="3"/>
      <c r="I204" s="3"/>
      <c r="J204" s="3"/>
      <c r="K204" s="3"/>
      <c r="L204" s="3"/>
      <c r="M204" s="3"/>
      <c r="N204" s="3">
        <f>SUM(O204:P204)</f>
        <v>520</v>
      </c>
      <c r="O204" s="35"/>
      <c r="P204" s="35">
        <v>520</v>
      </c>
      <c r="Q204" s="35"/>
      <c r="R204" s="69"/>
      <c r="S204" s="69"/>
      <c r="T204" s="69"/>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c r="IG204" s="26"/>
      <c r="IH204" s="26"/>
      <c r="II204" s="26"/>
      <c r="IJ204" s="26"/>
      <c r="IK204" s="26"/>
      <c r="IL204" s="26"/>
      <c r="IM204" s="26"/>
      <c r="IN204" s="26"/>
      <c r="IO204" s="26"/>
      <c r="IP204" s="26"/>
      <c r="IQ204" s="26"/>
      <c r="IR204" s="26"/>
      <c r="IS204" s="26"/>
      <c r="IT204" s="26"/>
      <c r="IU204" s="26"/>
      <c r="IV204" s="26"/>
    </row>
    <row r="205" spans="1:256" ht="14.25">
      <c r="A205" s="90">
        <v>21</v>
      </c>
      <c r="B205" s="73" t="s">
        <v>173</v>
      </c>
      <c r="C205" s="74">
        <f>C206</f>
        <v>10</v>
      </c>
      <c r="D205" s="74">
        <f aca="true" t="shared" si="70" ref="D205:Q205">D206</f>
        <v>0</v>
      </c>
      <c r="E205" s="74">
        <f t="shared" si="70"/>
        <v>0</v>
      </c>
      <c r="F205" s="74">
        <f t="shared" si="70"/>
        <v>0</v>
      </c>
      <c r="G205" s="74">
        <f t="shared" si="70"/>
        <v>0</v>
      </c>
      <c r="H205" s="74">
        <f t="shared" si="70"/>
        <v>0</v>
      </c>
      <c r="I205" s="74">
        <f t="shared" si="70"/>
        <v>0</v>
      </c>
      <c r="J205" s="74">
        <f t="shared" si="70"/>
        <v>0</v>
      </c>
      <c r="K205" s="74">
        <f t="shared" si="70"/>
        <v>0</v>
      </c>
      <c r="L205" s="74">
        <f t="shared" si="70"/>
        <v>0</v>
      </c>
      <c r="M205" s="74">
        <f t="shared" si="70"/>
        <v>0</v>
      </c>
      <c r="N205" s="74">
        <f t="shared" si="70"/>
        <v>10</v>
      </c>
      <c r="O205" s="74">
        <f t="shared" si="70"/>
        <v>0</v>
      </c>
      <c r="P205" s="74">
        <f t="shared" si="70"/>
        <v>10</v>
      </c>
      <c r="Q205" s="74">
        <f t="shared" si="70"/>
        <v>0</v>
      </c>
      <c r="R205" s="69"/>
      <c r="S205" s="69"/>
      <c r="T205" s="69"/>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3"/>
      <c r="ET205" s="43"/>
      <c r="EU205" s="43"/>
      <c r="EV205" s="43"/>
      <c r="EW205" s="43"/>
      <c r="EX205" s="43"/>
      <c r="EY205" s="43"/>
      <c r="EZ205" s="43"/>
      <c r="FA205" s="43"/>
      <c r="FB205" s="43"/>
      <c r="FC205" s="43"/>
      <c r="FD205" s="43"/>
      <c r="FE205" s="43"/>
      <c r="FF205" s="43"/>
      <c r="FG205" s="43"/>
      <c r="FH205" s="43"/>
      <c r="FI205" s="43"/>
      <c r="FJ205" s="43"/>
      <c r="FK205" s="43"/>
      <c r="FL205" s="43"/>
      <c r="FM205" s="43"/>
      <c r="FN205" s="43"/>
      <c r="FO205" s="43"/>
      <c r="FP205" s="43"/>
      <c r="FQ205" s="43"/>
      <c r="FR205" s="43"/>
      <c r="FS205" s="43"/>
      <c r="FT205" s="43"/>
      <c r="FU205" s="43"/>
      <c r="FV205" s="43"/>
      <c r="FW205" s="43"/>
      <c r="FX205" s="43"/>
      <c r="FY205" s="43"/>
      <c r="FZ205" s="43"/>
      <c r="GA205" s="43"/>
      <c r="GB205" s="43"/>
      <c r="GC205" s="43"/>
      <c r="GD205" s="43"/>
      <c r="GE205" s="43"/>
      <c r="GF205" s="43"/>
      <c r="GG205" s="43"/>
      <c r="GH205" s="43"/>
      <c r="GI205" s="43"/>
      <c r="GJ205" s="43"/>
      <c r="GK205" s="43"/>
      <c r="GL205" s="43"/>
      <c r="GM205" s="43"/>
      <c r="GN205" s="43"/>
      <c r="GO205" s="43"/>
      <c r="GP205" s="43"/>
      <c r="GQ205" s="43"/>
      <c r="GR205" s="43"/>
      <c r="GS205" s="43"/>
      <c r="GT205" s="43"/>
      <c r="GU205" s="43"/>
      <c r="GV205" s="43"/>
      <c r="GW205" s="43"/>
      <c r="GX205" s="43"/>
      <c r="GY205" s="43"/>
      <c r="GZ205" s="43"/>
      <c r="HA205" s="43"/>
      <c r="HB205" s="43"/>
      <c r="HC205" s="43"/>
      <c r="HD205" s="43"/>
      <c r="HE205" s="43"/>
      <c r="HF205" s="43"/>
      <c r="HG205" s="43"/>
      <c r="HH205" s="43"/>
      <c r="HI205" s="43"/>
      <c r="HJ205" s="43"/>
      <c r="HK205" s="43"/>
      <c r="HL205" s="43"/>
      <c r="HM205" s="43"/>
      <c r="HN205" s="43"/>
      <c r="HO205" s="43"/>
      <c r="HP205" s="43"/>
      <c r="HQ205" s="43"/>
      <c r="HR205" s="43"/>
      <c r="HS205" s="43"/>
      <c r="HT205" s="43"/>
      <c r="HU205" s="43"/>
      <c r="HV205" s="43"/>
      <c r="HW205" s="43"/>
      <c r="HX205" s="43"/>
      <c r="HY205" s="43"/>
      <c r="HZ205" s="43"/>
      <c r="IA205" s="43"/>
      <c r="IB205" s="43"/>
      <c r="IC205" s="43"/>
      <c r="ID205" s="43"/>
      <c r="IE205" s="43"/>
      <c r="IF205" s="43"/>
      <c r="IG205" s="43"/>
      <c r="IH205" s="43"/>
      <c r="II205" s="43"/>
      <c r="IJ205" s="43"/>
      <c r="IK205" s="43"/>
      <c r="IL205" s="43"/>
      <c r="IM205" s="43"/>
      <c r="IN205" s="43"/>
      <c r="IO205" s="43"/>
      <c r="IP205" s="43"/>
      <c r="IQ205" s="43"/>
      <c r="IR205" s="43"/>
      <c r="IS205" s="43"/>
      <c r="IT205" s="43"/>
      <c r="IU205" s="43"/>
      <c r="IV205" s="43"/>
    </row>
    <row r="206" spans="1:256" ht="13.5">
      <c r="A206" s="85"/>
      <c r="B206" s="86" t="s">
        <v>103</v>
      </c>
      <c r="C206" s="70">
        <f>D206+G206+SUM(J206:N206)+Q206</f>
        <v>10</v>
      </c>
      <c r="D206" s="70">
        <f>SUM(E206:F206)</f>
        <v>0</v>
      </c>
      <c r="E206" s="70"/>
      <c r="F206" s="5"/>
      <c r="G206" s="70">
        <f>SUM(H206:I206)</f>
        <v>0</v>
      </c>
      <c r="H206" s="3"/>
      <c r="I206" s="3"/>
      <c r="J206" s="3"/>
      <c r="K206" s="3"/>
      <c r="L206" s="3"/>
      <c r="M206" s="3"/>
      <c r="N206" s="3">
        <f>SUM(O206:P206)</f>
        <v>10</v>
      </c>
      <c r="O206" s="35"/>
      <c r="P206" s="35">
        <v>10</v>
      </c>
      <c r="Q206" s="35"/>
      <c r="R206" s="69"/>
      <c r="S206" s="69"/>
      <c r="T206" s="69"/>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c r="HI206" s="26"/>
      <c r="HJ206" s="26"/>
      <c r="HK206" s="26"/>
      <c r="HL206" s="26"/>
      <c r="HM206" s="26"/>
      <c r="HN206" s="26"/>
      <c r="HO206" s="26"/>
      <c r="HP206" s="26"/>
      <c r="HQ206" s="26"/>
      <c r="HR206" s="26"/>
      <c r="HS206" s="26"/>
      <c r="HT206" s="26"/>
      <c r="HU206" s="26"/>
      <c r="HV206" s="26"/>
      <c r="HW206" s="26"/>
      <c r="HX206" s="26"/>
      <c r="HY206" s="26"/>
      <c r="HZ206" s="26"/>
      <c r="IA206" s="26"/>
      <c r="IB206" s="26"/>
      <c r="IC206" s="26"/>
      <c r="ID206" s="26"/>
      <c r="IE206" s="26"/>
      <c r="IF206" s="26"/>
      <c r="IG206" s="26"/>
      <c r="IH206" s="26"/>
      <c r="II206" s="26"/>
      <c r="IJ206" s="26"/>
      <c r="IK206" s="26"/>
      <c r="IL206" s="26"/>
      <c r="IM206" s="26"/>
      <c r="IN206" s="26"/>
      <c r="IO206" s="26"/>
      <c r="IP206" s="26"/>
      <c r="IQ206" s="26"/>
      <c r="IR206" s="26"/>
      <c r="IS206" s="26"/>
      <c r="IT206" s="26"/>
      <c r="IU206" s="26"/>
      <c r="IV206" s="26"/>
    </row>
    <row r="207" spans="1:256" ht="13.5">
      <c r="A207" s="32" t="s">
        <v>5</v>
      </c>
      <c r="B207" s="88" t="s">
        <v>174</v>
      </c>
      <c r="C207" s="71">
        <f>C208</f>
        <v>8</v>
      </c>
      <c r="D207" s="71">
        <f aca="true" t="shared" si="71" ref="D207:Q208">D208</f>
        <v>0</v>
      </c>
      <c r="E207" s="71">
        <f t="shared" si="71"/>
        <v>0</v>
      </c>
      <c r="F207" s="71">
        <f t="shared" si="71"/>
        <v>0</v>
      </c>
      <c r="G207" s="71">
        <f t="shared" si="71"/>
        <v>0</v>
      </c>
      <c r="H207" s="71">
        <f t="shared" si="71"/>
        <v>0</v>
      </c>
      <c r="I207" s="71">
        <f t="shared" si="71"/>
        <v>0</v>
      </c>
      <c r="J207" s="71">
        <f t="shared" si="71"/>
        <v>0</v>
      </c>
      <c r="K207" s="71">
        <f t="shared" si="71"/>
        <v>0</v>
      </c>
      <c r="L207" s="71">
        <f t="shared" si="71"/>
        <v>0</v>
      </c>
      <c r="M207" s="71">
        <f t="shared" si="71"/>
        <v>0</v>
      </c>
      <c r="N207" s="71">
        <f t="shared" si="71"/>
        <v>8</v>
      </c>
      <c r="O207" s="71">
        <f t="shared" si="71"/>
        <v>0</v>
      </c>
      <c r="P207" s="71">
        <f t="shared" si="71"/>
        <v>8</v>
      </c>
      <c r="Q207" s="71">
        <f t="shared" si="71"/>
        <v>0</v>
      </c>
      <c r="R207" s="69"/>
      <c r="S207" s="69"/>
      <c r="T207" s="69"/>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row>
    <row r="208" spans="1:256" ht="13.5">
      <c r="A208" s="32">
        <v>1</v>
      </c>
      <c r="B208" s="88" t="s">
        <v>175</v>
      </c>
      <c r="C208" s="71">
        <f>C209</f>
        <v>8</v>
      </c>
      <c r="D208" s="71">
        <f t="shared" si="71"/>
        <v>0</v>
      </c>
      <c r="E208" s="71">
        <f t="shared" si="71"/>
        <v>0</v>
      </c>
      <c r="F208" s="71">
        <f t="shared" si="71"/>
        <v>0</v>
      </c>
      <c r="G208" s="71">
        <f t="shared" si="71"/>
        <v>0</v>
      </c>
      <c r="H208" s="71">
        <f t="shared" si="71"/>
        <v>0</v>
      </c>
      <c r="I208" s="71">
        <f t="shared" si="71"/>
        <v>0</v>
      </c>
      <c r="J208" s="71">
        <f t="shared" si="71"/>
        <v>0</v>
      </c>
      <c r="K208" s="71">
        <f t="shared" si="71"/>
        <v>0</v>
      </c>
      <c r="L208" s="71">
        <f t="shared" si="71"/>
        <v>0</v>
      </c>
      <c r="M208" s="71">
        <f t="shared" si="71"/>
        <v>0</v>
      </c>
      <c r="N208" s="71">
        <f t="shared" si="71"/>
        <v>8</v>
      </c>
      <c r="O208" s="71">
        <f t="shared" si="71"/>
        <v>0</v>
      </c>
      <c r="P208" s="71">
        <f t="shared" si="71"/>
        <v>8</v>
      </c>
      <c r="Q208" s="71">
        <f t="shared" si="71"/>
        <v>0</v>
      </c>
      <c r="R208" s="69"/>
      <c r="S208" s="69"/>
      <c r="T208" s="69"/>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row>
    <row r="209" spans="1:256" ht="27">
      <c r="A209" s="32"/>
      <c r="B209" s="86" t="s">
        <v>166</v>
      </c>
      <c r="C209" s="70">
        <f>D209+G209+SUM(J209:N209)+Q209</f>
        <v>8</v>
      </c>
      <c r="D209" s="70">
        <f>SUM(E209:F209)</f>
        <v>0</v>
      </c>
      <c r="E209" s="70"/>
      <c r="F209" s="5"/>
      <c r="G209" s="70">
        <f>SUM(H209:I209)</f>
        <v>0</v>
      </c>
      <c r="H209" s="3">
        <v>0</v>
      </c>
      <c r="I209" s="3"/>
      <c r="J209" s="3"/>
      <c r="K209" s="3"/>
      <c r="L209" s="3"/>
      <c r="M209" s="3"/>
      <c r="N209" s="3">
        <f>SUM(O209:P209)</f>
        <v>8</v>
      </c>
      <c r="O209" s="35"/>
      <c r="P209" s="35">
        <v>8</v>
      </c>
      <c r="Q209" s="35"/>
      <c r="R209" s="69"/>
      <c r="S209" s="69"/>
      <c r="T209" s="69"/>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c r="IV209" s="24"/>
    </row>
    <row r="210" spans="1:256" ht="13.5">
      <c r="A210" s="32" t="s">
        <v>97</v>
      </c>
      <c r="B210" s="88" t="s">
        <v>176</v>
      </c>
      <c r="C210" s="71">
        <f aca="true" t="shared" si="72" ref="C210:Q210">C211+C220</f>
        <v>619023</v>
      </c>
      <c r="D210" s="71">
        <f t="shared" si="72"/>
        <v>583760</v>
      </c>
      <c r="E210" s="71">
        <f t="shared" si="72"/>
        <v>583760</v>
      </c>
      <c r="F210" s="71">
        <f t="shared" si="72"/>
        <v>0</v>
      </c>
      <c r="G210" s="71">
        <f t="shared" si="72"/>
        <v>35263</v>
      </c>
      <c r="H210" s="71">
        <f t="shared" si="72"/>
        <v>35263</v>
      </c>
      <c r="I210" s="71">
        <f t="shared" si="72"/>
        <v>0</v>
      </c>
      <c r="J210" s="71">
        <f t="shared" si="72"/>
        <v>0</v>
      </c>
      <c r="K210" s="71">
        <f t="shared" si="72"/>
        <v>0</v>
      </c>
      <c r="L210" s="71">
        <f t="shared" si="72"/>
        <v>0</v>
      </c>
      <c r="M210" s="71">
        <f t="shared" si="72"/>
        <v>0</v>
      </c>
      <c r="N210" s="71">
        <f t="shared" si="72"/>
        <v>0</v>
      </c>
      <c r="O210" s="71">
        <f t="shared" si="72"/>
        <v>0</v>
      </c>
      <c r="P210" s="71">
        <f t="shared" si="72"/>
        <v>0</v>
      </c>
      <c r="Q210" s="71">
        <f t="shared" si="72"/>
        <v>0</v>
      </c>
      <c r="R210" s="69"/>
      <c r="S210" s="69"/>
      <c r="T210" s="69"/>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c r="IV210" s="24"/>
    </row>
    <row r="211" spans="1:256" ht="13.5">
      <c r="A211" s="17" t="s">
        <v>4</v>
      </c>
      <c r="B211" s="18" t="s">
        <v>177</v>
      </c>
      <c r="C211" s="87">
        <f>C212+C214+C217</f>
        <v>208608</v>
      </c>
      <c r="D211" s="87">
        <f aca="true" t="shared" si="73" ref="D211:Q211">D212+D214+D217</f>
        <v>197747</v>
      </c>
      <c r="E211" s="87">
        <f t="shared" si="73"/>
        <v>197747</v>
      </c>
      <c r="F211" s="87">
        <f t="shared" si="73"/>
        <v>0</v>
      </c>
      <c r="G211" s="87">
        <f t="shared" si="73"/>
        <v>10861</v>
      </c>
      <c r="H211" s="87">
        <f t="shared" si="73"/>
        <v>10861</v>
      </c>
      <c r="I211" s="87">
        <f t="shared" si="73"/>
        <v>0</v>
      </c>
      <c r="J211" s="87">
        <f t="shared" si="73"/>
        <v>0</v>
      </c>
      <c r="K211" s="87">
        <f t="shared" si="73"/>
        <v>0</v>
      </c>
      <c r="L211" s="87">
        <f t="shared" si="73"/>
        <v>0</v>
      </c>
      <c r="M211" s="87">
        <f t="shared" si="73"/>
        <v>0</v>
      </c>
      <c r="N211" s="87">
        <f t="shared" si="73"/>
        <v>0</v>
      </c>
      <c r="O211" s="87">
        <f t="shared" si="73"/>
        <v>0</v>
      </c>
      <c r="P211" s="87">
        <f t="shared" si="73"/>
        <v>0</v>
      </c>
      <c r="Q211" s="87">
        <f t="shared" si="73"/>
        <v>0</v>
      </c>
      <c r="R211" s="69"/>
      <c r="S211" s="69"/>
      <c r="T211" s="69"/>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c r="IV211" s="24"/>
    </row>
    <row r="212" spans="1:256" ht="13.5">
      <c r="A212" s="41">
        <v>1</v>
      </c>
      <c r="B212" s="42" t="s">
        <v>178</v>
      </c>
      <c r="C212" s="71">
        <f>C213</f>
        <v>10861</v>
      </c>
      <c r="D212" s="71">
        <f aca="true" t="shared" si="74" ref="D212:Q212">D213</f>
        <v>0</v>
      </c>
      <c r="E212" s="71">
        <f t="shared" si="74"/>
        <v>0</v>
      </c>
      <c r="F212" s="71">
        <f t="shared" si="74"/>
        <v>0</v>
      </c>
      <c r="G212" s="71">
        <f t="shared" si="74"/>
        <v>10861</v>
      </c>
      <c r="H212" s="71">
        <f t="shared" si="74"/>
        <v>10861</v>
      </c>
      <c r="I212" s="71">
        <f t="shared" si="74"/>
        <v>0</v>
      </c>
      <c r="J212" s="71">
        <f t="shared" si="74"/>
        <v>0</v>
      </c>
      <c r="K212" s="71">
        <f t="shared" si="74"/>
        <v>0</v>
      </c>
      <c r="L212" s="71">
        <f t="shared" si="74"/>
        <v>0</v>
      </c>
      <c r="M212" s="71">
        <f t="shared" si="74"/>
        <v>0</v>
      </c>
      <c r="N212" s="71">
        <f t="shared" si="74"/>
        <v>0</v>
      </c>
      <c r="O212" s="71">
        <f t="shared" si="74"/>
        <v>0</v>
      </c>
      <c r="P212" s="71">
        <f t="shared" si="74"/>
        <v>0</v>
      </c>
      <c r="Q212" s="71">
        <f t="shared" si="74"/>
        <v>0</v>
      </c>
      <c r="R212" s="69"/>
      <c r="S212" s="69"/>
      <c r="T212" s="69"/>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c r="IM212" s="24"/>
      <c r="IN212" s="24"/>
      <c r="IO212" s="24"/>
      <c r="IP212" s="24"/>
      <c r="IQ212" s="24"/>
      <c r="IR212" s="24"/>
      <c r="IS212" s="24"/>
      <c r="IT212" s="24"/>
      <c r="IU212" s="24"/>
      <c r="IV212" s="24"/>
    </row>
    <row r="213" spans="1:256" ht="13.5">
      <c r="A213" s="17"/>
      <c r="B213" s="91" t="s">
        <v>179</v>
      </c>
      <c r="C213" s="70">
        <f>D213+G213+SUM(J213:N213)+Q213</f>
        <v>10861</v>
      </c>
      <c r="D213" s="70">
        <f>SUM(E213:F213)</f>
        <v>0</v>
      </c>
      <c r="E213" s="70"/>
      <c r="F213" s="5"/>
      <c r="G213" s="70">
        <f>SUM(H213:I213)</f>
        <v>10861</v>
      </c>
      <c r="H213" s="3">
        <v>10861</v>
      </c>
      <c r="I213" s="3"/>
      <c r="J213" s="3"/>
      <c r="K213" s="3"/>
      <c r="L213" s="3"/>
      <c r="M213" s="3"/>
      <c r="N213" s="3">
        <f>SUM(O213:P213)</f>
        <v>0</v>
      </c>
      <c r="O213" s="19"/>
      <c r="P213" s="19"/>
      <c r="Q213" s="19"/>
      <c r="R213" s="69"/>
      <c r="S213" s="69"/>
      <c r="T213" s="69"/>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c r="HI213" s="26"/>
      <c r="HJ213" s="26"/>
      <c r="HK213" s="26"/>
      <c r="HL213" s="26"/>
      <c r="HM213" s="26"/>
      <c r="HN213" s="26"/>
      <c r="HO213" s="26"/>
      <c r="HP213" s="26"/>
      <c r="HQ213" s="26"/>
      <c r="HR213" s="26"/>
      <c r="HS213" s="26"/>
      <c r="HT213" s="26"/>
      <c r="HU213" s="26"/>
      <c r="HV213" s="26"/>
      <c r="HW213" s="26"/>
      <c r="HX213" s="26"/>
      <c r="HY213" s="26"/>
      <c r="HZ213" s="26"/>
      <c r="IA213" s="26"/>
      <c r="IB213" s="26"/>
      <c r="IC213" s="26"/>
      <c r="ID213" s="26"/>
      <c r="IE213" s="26"/>
      <c r="IF213" s="26"/>
      <c r="IG213" s="26"/>
      <c r="IH213" s="26"/>
      <c r="II213" s="26"/>
      <c r="IJ213" s="26"/>
      <c r="IK213" s="26"/>
      <c r="IL213" s="26"/>
      <c r="IM213" s="26"/>
      <c r="IN213" s="26"/>
      <c r="IO213" s="26"/>
      <c r="IP213" s="26"/>
      <c r="IQ213" s="26"/>
      <c r="IR213" s="26"/>
      <c r="IS213" s="26"/>
      <c r="IT213" s="26"/>
      <c r="IU213" s="26"/>
      <c r="IV213" s="26"/>
    </row>
    <row r="214" spans="1:256" ht="13.5">
      <c r="A214" s="41">
        <v>2</v>
      </c>
      <c r="B214" s="42" t="s">
        <v>116</v>
      </c>
      <c r="C214" s="71">
        <f>SUM(C215:C216)</f>
        <v>175296</v>
      </c>
      <c r="D214" s="71">
        <f aca="true" t="shared" si="75" ref="D214:Q214">SUM(D215:D216)</f>
        <v>175296</v>
      </c>
      <c r="E214" s="71">
        <f t="shared" si="75"/>
        <v>175296</v>
      </c>
      <c r="F214" s="71">
        <f t="shared" si="75"/>
        <v>0</v>
      </c>
      <c r="G214" s="71">
        <f t="shared" si="75"/>
        <v>0</v>
      </c>
      <c r="H214" s="71">
        <f t="shared" si="75"/>
        <v>0</v>
      </c>
      <c r="I214" s="71">
        <f t="shared" si="75"/>
        <v>0</v>
      </c>
      <c r="J214" s="71">
        <f t="shared" si="75"/>
        <v>0</v>
      </c>
      <c r="K214" s="71">
        <f t="shared" si="75"/>
        <v>0</v>
      </c>
      <c r="L214" s="71">
        <f t="shared" si="75"/>
        <v>0</v>
      </c>
      <c r="M214" s="71">
        <f t="shared" si="75"/>
        <v>0</v>
      </c>
      <c r="N214" s="71">
        <f t="shared" si="75"/>
        <v>0</v>
      </c>
      <c r="O214" s="71">
        <f t="shared" si="75"/>
        <v>0</v>
      </c>
      <c r="P214" s="71">
        <f t="shared" si="75"/>
        <v>0</v>
      </c>
      <c r="Q214" s="71">
        <f t="shared" si="75"/>
        <v>0</v>
      </c>
      <c r="R214" s="69"/>
      <c r="S214" s="69"/>
      <c r="T214" s="69"/>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4"/>
      <c r="GE214" s="24"/>
      <c r="GF214" s="24"/>
      <c r="GG214" s="24"/>
      <c r="GH214" s="24"/>
      <c r="GI214" s="24"/>
      <c r="GJ214" s="24"/>
      <c r="GK214" s="24"/>
      <c r="GL214" s="24"/>
      <c r="GM214" s="24"/>
      <c r="GN214" s="24"/>
      <c r="GO214" s="24"/>
      <c r="GP214" s="24"/>
      <c r="GQ214" s="24"/>
      <c r="GR214" s="24"/>
      <c r="GS214" s="24"/>
      <c r="GT214" s="24"/>
      <c r="GU214" s="24"/>
      <c r="GV214" s="24"/>
      <c r="GW214" s="24"/>
      <c r="GX214" s="24"/>
      <c r="GY214" s="24"/>
      <c r="GZ214" s="24"/>
      <c r="HA214" s="24"/>
      <c r="HB214" s="24"/>
      <c r="HC214" s="24"/>
      <c r="HD214" s="24"/>
      <c r="HE214" s="24"/>
      <c r="HF214" s="24"/>
      <c r="HG214" s="24"/>
      <c r="HH214" s="24"/>
      <c r="HI214" s="24"/>
      <c r="HJ214" s="24"/>
      <c r="HK214" s="24"/>
      <c r="HL214" s="24"/>
      <c r="HM214" s="24"/>
      <c r="HN214" s="24"/>
      <c r="HO214" s="24"/>
      <c r="HP214" s="24"/>
      <c r="HQ214" s="24"/>
      <c r="HR214" s="24"/>
      <c r="HS214" s="24"/>
      <c r="HT214" s="24"/>
      <c r="HU214" s="24"/>
      <c r="HV214" s="24"/>
      <c r="HW214" s="24"/>
      <c r="HX214" s="24"/>
      <c r="HY214" s="24"/>
      <c r="HZ214" s="24"/>
      <c r="IA214" s="24"/>
      <c r="IB214" s="24"/>
      <c r="IC214" s="24"/>
      <c r="ID214" s="24"/>
      <c r="IE214" s="24"/>
      <c r="IF214" s="24"/>
      <c r="IG214" s="24"/>
      <c r="IH214" s="24"/>
      <c r="II214" s="24"/>
      <c r="IJ214" s="24"/>
      <c r="IK214" s="24"/>
      <c r="IL214" s="24"/>
      <c r="IM214" s="24"/>
      <c r="IN214" s="24"/>
      <c r="IO214" s="24"/>
      <c r="IP214" s="24"/>
      <c r="IQ214" s="24"/>
      <c r="IR214" s="24"/>
      <c r="IS214" s="24"/>
      <c r="IT214" s="24"/>
      <c r="IU214" s="24"/>
      <c r="IV214" s="24"/>
    </row>
    <row r="215" spans="1:256" ht="13.5">
      <c r="A215" s="92" t="s">
        <v>12</v>
      </c>
      <c r="B215" s="91" t="s">
        <v>236</v>
      </c>
      <c r="C215" s="70">
        <f>D215+G215+SUM(J215:N215)+Q215</f>
        <v>4549</v>
      </c>
      <c r="D215" s="70">
        <f>SUM(E215:F215)</f>
        <v>4549</v>
      </c>
      <c r="E215" s="70">
        <v>4549</v>
      </c>
      <c r="F215" s="5"/>
      <c r="G215" s="70">
        <f>SUM(H215:I215)</f>
        <v>0</v>
      </c>
      <c r="H215" s="3"/>
      <c r="I215" s="3"/>
      <c r="J215" s="3"/>
      <c r="K215" s="3"/>
      <c r="L215" s="3"/>
      <c r="M215" s="3"/>
      <c r="N215" s="3">
        <f>SUM(O215:P215)</f>
        <v>0</v>
      </c>
      <c r="O215" s="19"/>
      <c r="P215" s="19"/>
      <c r="Q215" s="19"/>
      <c r="R215" s="69"/>
      <c r="S215" s="69"/>
      <c r="T215" s="69"/>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c r="IN215" s="26"/>
      <c r="IO215" s="26"/>
      <c r="IP215" s="26"/>
      <c r="IQ215" s="26"/>
      <c r="IR215" s="26"/>
      <c r="IS215" s="26"/>
      <c r="IT215" s="26"/>
      <c r="IU215" s="26"/>
      <c r="IV215" s="26"/>
    </row>
    <row r="216" spans="1:256" ht="13.5">
      <c r="A216" s="92" t="s">
        <v>13</v>
      </c>
      <c r="B216" s="91" t="s">
        <v>90</v>
      </c>
      <c r="C216" s="70">
        <f>D216+G216+SUM(J216:N216)+Q216</f>
        <v>170747</v>
      </c>
      <c r="D216" s="70">
        <f>SUM(E216:F216)</f>
        <v>170747</v>
      </c>
      <c r="E216" s="70">
        <v>170747</v>
      </c>
      <c r="F216" s="5"/>
      <c r="G216" s="70">
        <f>SUM(H216:I216)</f>
        <v>0</v>
      </c>
      <c r="H216" s="3"/>
      <c r="I216" s="3"/>
      <c r="J216" s="3"/>
      <c r="K216" s="3"/>
      <c r="L216" s="3"/>
      <c r="M216" s="3"/>
      <c r="N216" s="3">
        <f>SUM(O216:P216)</f>
        <v>0</v>
      </c>
      <c r="O216" s="19"/>
      <c r="P216" s="19"/>
      <c r="Q216" s="19"/>
      <c r="R216" s="69"/>
      <c r="S216" s="69"/>
      <c r="T216" s="69"/>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c r="IN216" s="26"/>
      <c r="IO216" s="26"/>
      <c r="IP216" s="26"/>
      <c r="IQ216" s="26"/>
      <c r="IR216" s="26"/>
      <c r="IS216" s="26"/>
      <c r="IT216" s="26"/>
      <c r="IU216" s="26"/>
      <c r="IV216" s="26"/>
    </row>
    <row r="217" spans="1:256" ht="13.5">
      <c r="A217" s="41">
        <v>3</v>
      </c>
      <c r="B217" s="42" t="s">
        <v>237</v>
      </c>
      <c r="C217" s="71">
        <f>SUM(C218:C219)</f>
        <v>22451</v>
      </c>
      <c r="D217" s="71">
        <f aca="true" t="shared" si="76" ref="D217:Q217">SUM(D218:D219)</f>
        <v>22451</v>
      </c>
      <c r="E217" s="71">
        <f t="shared" si="76"/>
        <v>22451</v>
      </c>
      <c r="F217" s="71">
        <f t="shared" si="76"/>
        <v>0</v>
      </c>
      <c r="G217" s="71">
        <f t="shared" si="76"/>
        <v>0</v>
      </c>
      <c r="H217" s="71">
        <f t="shared" si="76"/>
        <v>0</v>
      </c>
      <c r="I217" s="71">
        <f t="shared" si="76"/>
        <v>0</v>
      </c>
      <c r="J217" s="71">
        <f t="shared" si="76"/>
        <v>0</v>
      </c>
      <c r="K217" s="71">
        <f t="shared" si="76"/>
        <v>0</v>
      </c>
      <c r="L217" s="71">
        <f t="shared" si="76"/>
        <v>0</v>
      </c>
      <c r="M217" s="71">
        <f t="shared" si="76"/>
        <v>0</v>
      </c>
      <c r="N217" s="71">
        <f t="shared" si="76"/>
        <v>0</v>
      </c>
      <c r="O217" s="71">
        <f t="shared" si="76"/>
        <v>0</v>
      </c>
      <c r="P217" s="71">
        <f t="shared" si="76"/>
        <v>0</v>
      </c>
      <c r="Q217" s="71">
        <f t="shared" si="76"/>
        <v>0</v>
      </c>
      <c r="R217" s="69"/>
      <c r="S217" s="69"/>
      <c r="T217" s="69"/>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c r="IM217" s="24"/>
      <c r="IN217" s="24"/>
      <c r="IO217" s="24"/>
      <c r="IP217" s="24"/>
      <c r="IQ217" s="24"/>
      <c r="IR217" s="24"/>
      <c r="IS217" s="24"/>
      <c r="IT217" s="24"/>
      <c r="IU217" s="24"/>
      <c r="IV217" s="24"/>
    </row>
    <row r="218" spans="1:256" ht="13.5">
      <c r="A218" s="92" t="s">
        <v>12</v>
      </c>
      <c r="B218" s="91" t="s">
        <v>238</v>
      </c>
      <c r="C218" s="70">
        <f>D218+G218+SUM(J218:N218)+Q218</f>
        <v>22451</v>
      </c>
      <c r="D218" s="70">
        <f>SUM(E218:F218)</f>
        <v>22451</v>
      </c>
      <c r="E218" s="70">
        <v>22451</v>
      </c>
      <c r="F218" s="5"/>
      <c r="G218" s="70">
        <f>SUM(H218:I218)</f>
        <v>0</v>
      </c>
      <c r="H218" s="3"/>
      <c r="I218" s="3"/>
      <c r="J218" s="3"/>
      <c r="K218" s="3"/>
      <c r="L218" s="3"/>
      <c r="M218" s="3"/>
      <c r="N218" s="3">
        <f>SUM(O218:P218)</f>
        <v>0</v>
      </c>
      <c r="O218" s="19"/>
      <c r="P218" s="19"/>
      <c r="Q218" s="19"/>
      <c r="R218" s="69"/>
      <c r="S218" s="69"/>
      <c r="T218" s="69"/>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c r="FX218" s="26"/>
      <c r="FY218" s="26"/>
      <c r="FZ218" s="26"/>
      <c r="GA218" s="26"/>
      <c r="GB218" s="26"/>
      <c r="GC218" s="26"/>
      <c r="GD218" s="26"/>
      <c r="GE218" s="26"/>
      <c r="GF218" s="26"/>
      <c r="GG218" s="26"/>
      <c r="GH218" s="26"/>
      <c r="GI218" s="26"/>
      <c r="GJ218" s="26"/>
      <c r="GK218" s="26"/>
      <c r="GL218" s="26"/>
      <c r="GM218" s="26"/>
      <c r="GN218" s="26"/>
      <c r="GO218" s="26"/>
      <c r="GP218" s="26"/>
      <c r="GQ218" s="26"/>
      <c r="GR218" s="26"/>
      <c r="GS218" s="26"/>
      <c r="GT218" s="26"/>
      <c r="GU218" s="26"/>
      <c r="GV218" s="26"/>
      <c r="GW218" s="26"/>
      <c r="GX218" s="26"/>
      <c r="GY218" s="26"/>
      <c r="GZ218" s="26"/>
      <c r="HA218" s="26"/>
      <c r="HB218" s="26"/>
      <c r="HC218" s="26"/>
      <c r="HD218" s="26"/>
      <c r="HE218" s="26"/>
      <c r="HF218" s="26"/>
      <c r="HG218" s="26"/>
      <c r="HH218" s="26"/>
      <c r="HI218" s="26"/>
      <c r="HJ218" s="26"/>
      <c r="HK218" s="26"/>
      <c r="HL218" s="26"/>
      <c r="HM218" s="26"/>
      <c r="HN218" s="26"/>
      <c r="HO218" s="26"/>
      <c r="HP218" s="26"/>
      <c r="HQ218" s="26"/>
      <c r="HR218" s="26"/>
      <c r="HS218" s="26"/>
      <c r="HT218" s="26"/>
      <c r="HU218" s="26"/>
      <c r="HV218" s="26"/>
      <c r="HW218" s="26"/>
      <c r="HX218" s="26"/>
      <c r="HY218" s="26"/>
      <c r="HZ218" s="26"/>
      <c r="IA218" s="26"/>
      <c r="IB218" s="26"/>
      <c r="IC218" s="26"/>
      <c r="ID218" s="26"/>
      <c r="IE218" s="26"/>
      <c r="IF218" s="26"/>
      <c r="IG218" s="26"/>
      <c r="IH218" s="26"/>
      <c r="II218" s="26"/>
      <c r="IJ218" s="26"/>
      <c r="IK218" s="26"/>
      <c r="IL218" s="26"/>
      <c r="IM218" s="26"/>
      <c r="IN218" s="26"/>
      <c r="IO218" s="26"/>
      <c r="IP218" s="26"/>
      <c r="IQ218" s="26"/>
      <c r="IR218" s="26"/>
      <c r="IS218" s="26"/>
      <c r="IT218" s="26"/>
      <c r="IU218" s="26"/>
      <c r="IV218" s="26"/>
    </row>
    <row r="219" spans="1:256" ht="13.5">
      <c r="A219" s="92" t="s">
        <v>13</v>
      </c>
      <c r="B219" s="91"/>
      <c r="C219" s="70">
        <f>D219+G219+SUM(J219:N219)+Q219</f>
        <v>0</v>
      </c>
      <c r="D219" s="70">
        <f>SUM(E219:F219)</f>
        <v>0</v>
      </c>
      <c r="E219" s="70"/>
      <c r="F219" s="5"/>
      <c r="G219" s="70">
        <f>SUM(H219:I219)</f>
        <v>0</v>
      </c>
      <c r="H219" s="3"/>
      <c r="I219" s="3"/>
      <c r="J219" s="3"/>
      <c r="K219" s="3"/>
      <c r="L219" s="3"/>
      <c r="M219" s="3"/>
      <c r="N219" s="3">
        <f>SUM(O219:P219)</f>
        <v>0</v>
      </c>
      <c r="O219" s="19"/>
      <c r="P219" s="19"/>
      <c r="Q219" s="19"/>
      <c r="R219" s="69"/>
      <c r="S219" s="69"/>
      <c r="T219" s="69"/>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c r="HI219" s="26"/>
      <c r="HJ219" s="26"/>
      <c r="HK219" s="26"/>
      <c r="HL219" s="26"/>
      <c r="HM219" s="26"/>
      <c r="HN219" s="26"/>
      <c r="HO219" s="26"/>
      <c r="HP219" s="26"/>
      <c r="HQ219" s="26"/>
      <c r="HR219" s="26"/>
      <c r="HS219" s="26"/>
      <c r="HT219" s="26"/>
      <c r="HU219" s="26"/>
      <c r="HV219" s="26"/>
      <c r="HW219" s="26"/>
      <c r="HX219" s="26"/>
      <c r="HY219" s="26"/>
      <c r="HZ219" s="26"/>
      <c r="IA219" s="26"/>
      <c r="IB219" s="26"/>
      <c r="IC219" s="26"/>
      <c r="ID219" s="26"/>
      <c r="IE219" s="26"/>
      <c r="IF219" s="26"/>
      <c r="IG219" s="26"/>
      <c r="IH219" s="26"/>
      <c r="II219" s="26"/>
      <c r="IJ219" s="26"/>
      <c r="IK219" s="26"/>
      <c r="IL219" s="26"/>
      <c r="IM219" s="26"/>
      <c r="IN219" s="26"/>
      <c r="IO219" s="26"/>
      <c r="IP219" s="26"/>
      <c r="IQ219" s="26"/>
      <c r="IR219" s="26"/>
      <c r="IS219" s="26"/>
      <c r="IT219" s="26"/>
      <c r="IU219" s="26"/>
      <c r="IV219" s="26"/>
    </row>
    <row r="220" spans="1:256" ht="13.5">
      <c r="A220" s="17" t="s">
        <v>5</v>
      </c>
      <c r="B220" s="18" t="s">
        <v>180</v>
      </c>
      <c r="C220" s="87">
        <f aca="true" t="shared" si="77" ref="C220:Q220">IF((C221=C228),C221,0)</f>
        <v>410415</v>
      </c>
      <c r="D220" s="87">
        <f t="shared" si="77"/>
        <v>386013</v>
      </c>
      <c r="E220" s="87">
        <f t="shared" si="77"/>
        <v>386013</v>
      </c>
      <c r="F220" s="87">
        <f t="shared" si="77"/>
        <v>0</v>
      </c>
      <c r="G220" s="87">
        <f t="shared" si="77"/>
        <v>24402</v>
      </c>
      <c r="H220" s="87">
        <f t="shared" si="77"/>
        <v>24402</v>
      </c>
      <c r="I220" s="87">
        <f t="shared" si="77"/>
        <v>0</v>
      </c>
      <c r="J220" s="87">
        <f t="shared" si="77"/>
        <v>0</v>
      </c>
      <c r="K220" s="87">
        <f t="shared" si="77"/>
        <v>0</v>
      </c>
      <c r="L220" s="87">
        <f t="shared" si="77"/>
        <v>0</v>
      </c>
      <c r="M220" s="87">
        <f t="shared" si="77"/>
        <v>0</v>
      </c>
      <c r="N220" s="87">
        <f t="shared" si="77"/>
        <v>0</v>
      </c>
      <c r="O220" s="87">
        <f t="shared" si="77"/>
        <v>0</v>
      </c>
      <c r="P220" s="87">
        <f t="shared" si="77"/>
        <v>0</v>
      </c>
      <c r="Q220" s="87">
        <f t="shared" si="77"/>
        <v>0</v>
      </c>
      <c r="R220" s="69"/>
      <c r="S220" s="69"/>
      <c r="T220" s="69"/>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c r="GE220" s="24"/>
      <c r="GF220" s="24"/>
      <c r="GG220" s="24"/>
      <c r="GH220" s="24"/>
      <c r="GI220" s="24"/>
      <c r="GJ220" s="24"/>
      <c r="GK220" s="24"/>
      <c r="GL220" s="24"/>
      <c r="GM220" s="24"/>
      <c r="GN220" s="24"/>
      <c r="GO220" s="24"/>
      <c r="GP220" s="24"/>
      <c r="GQ220" s="24"/>
      <c r="GR220" s="24"/>
      <c r="GS220" s="24"/>
      <c r="GT220" s="24"/>
      <c r="GU220" s="24"/>
      <c r="GV220" s="24"/>
      <c r="GW220" s="24"/>
      <c r="GX220" s="24"/>
      <c r="GY220" s="24"/>
      <c r="GZ220" s="24"/>
      <c r="HA220" s="24"/>
      <c r="HB220" s="24"/>
      <c r="HC220" s="24"/>
      <c r="HD220" s="24"/>
      <c r="HE220" s="24"/>
      <c r="HF220" s="24"/>
      <c r="HG220" s="24"/>
      <c r="HH220" s="24"/>
      <c r="HI220" s="24"/>
      <c r="HJ220" s="24"/>
      <c r="HK220" s="24"/>
      <c r="HL220" s="24"/>
      <c r="HM220" s="24"/>
      <c r="HN220" s="24"/>
      <c r="HO220" s="24"/>
      <c r="HP220" s="24"/>
      <c r="HQ220" s="24"/>
      <c r="HR220" s="24"/>
      <c r="HS220" s="24"/>
      <c r="HT220" s="24"/>
      <c r="HU220" s="24"/>
      <c r="HV220" s="24"/>
      <c r="HW220" s="24"/>
      <c r="HX220" s="24"/>
      <c r="HY220" s="24"/>
      <c r="HZ220" s="24"/>
      <c r="IA220" s="24"/>
      <c r="IB220" s="24"/>
      <c r="IC220" s="24"/>
      <c r="ID220" s="24"/>
      <c r="IE220" s="24"/>
      <c r="IF220" s="24"/>
      <c r="IG220" s="24"/>
      <c r="IH220" s="24"/>
      <c r="II220" s="24"/>
      <c r="IJ220" s="24"/>
      <c r="IK220" s="24"/>
      <c r="IL220" s="24"/>
      <c r="IM220" s="24"/>
      <c r="IN220" s="24"/>
      <c r="IO220" s="24"/>
      <c r="IP220" s="24"/>
      <c r="IQ220" s="24"/>
      <c r="IR220" s="24"/>
      <c r="IS220" s="24"/>
      <c r="IT220" s="24"/>
      <c r="IU220" s="24"/>
      <c r="IV220" s="24"/>
    </row>
    <row r="221" spans="1:256" ht="14.25">
      <c r="A221" s="93" t="s">
        <v>126</v>
      </c>
      <c r="B221" s="94" t="s">
        <v>181</v>
      </c>
      <c r="C221" s="87">
        <f>SUM(C222:C227)</f>
        <v>410415</v>
      </c>
      <c r="D221" s="87">
        <f aca="true" t="shared" si="78" ref="D221:Q221">SUM(D222:D227)</f>
        <v>386013</v>
      </c>
      <c r="E221" s="87">
        <f t="shared" si="78"/>
        <v>386013</v>
      </c>
      <c r="F221" s="87">
        <f t="shared" si="78"/>
        <v>0</v>
      </c>
      <c r="G221" s="87">
        <f t="shared" si="78"/>
        <v>24402</v>
      </c>
      <c r="H221" s="87">
        <f t="shared" si="78"/>
        <v>24402</v>
      </c>
      <c r="I221" s="87">
        <f t="shared" si="78"/>
        <v>0</v>
      </c>
      <c r="J221" s="87">
        <f t="shared" si="78"/>
        <v>0</v>
      </c>
      <c r="K221" s="87">
        <f t="shared" si="78"/>
        <v>0</v>
      </c>
      <c r="L221" s="87">
        <f t="shared" si="78"/>
        <v>0</v>
      </c>
      <c r="M221" s="87">
        <f t="shared" si="78"/>
        <v>0</v>
      </c>
      <c r="N221" s="87">
        <f t="shared" si="78"/>
        <v>0</v>
      </c>
      <c r="O221" s="87">
        <f t="shared" si="78"/>
        <v>0</v>
      </c>
      <c r="P221" s="87">
        <f t="shared" si="78"/>
        <v>0</v>
      </c>
      <c r="Q221" s="87">
        <f t="shared" si="78"/>
        <v>0</v>
      </c>
      <c r="R221" s="69"/>
      <c r="S221" s="69"/>
      <c r="T221" s="69"/>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c r="CK221" s="95"/>
      <c r="CL221" s="95"/>
      <c r="CM221" s="95"/>
      <c r="CN221" s="95"/>
      <c r="CO221" s="95"/>
      <c r="CP221" s="95"/>
      <c r="CQ221" s="95"/>
      <c r="CR221" s="95"/>
      <c r="CS221" s="95"/>
      <c r="CT221" s="95"/>
      <c r="CU221" s="95"/>
      <c r="CV221" s="95"/>
      <c r="CW221" s="95"/>
      <c r="CX221" s="95"/>
      <c r="CY221" s="95"/>
      <c r="CZ221" s="95"/>
      <c r="DA221" s="95"/>
      <c r="DB221" s="95"/>
      <c r="DC221" s="95"/>
      <c r="DD221" s="95"/>
      <c r="DE221" s="95"/>
      <c r="DF221" s="95"/>
      <c r="DG221" s="95"/>
      <c r="DH221" s="95"/>
      <c r="DI221" s="95"/>
      <c r="DJ221" s="95"/>
      <c r="DK221" s="95"/>
      <c r="DL221" s="95"/>
      <c r="DM221" s="95"/>
      <c r="DN221" s="95"/>
      <c r="DO221" s="95"/>
      <c r="DP221" s="95"/>
      <c r="DQ221" s="95"/>
      <c r="DR221" s="95"/>
      <c r="DS221" s="95"/>
      <c r="DT221" s="95"/>
      <c r="DU221" s="95"/>
      <c r="DV221" s="95"/>
      <c r="DW221" s="95"/>
      <c r="DX221" s="95"/>
      <c r="DY221" s="95"/>
      <c r="DZ221" s="95"/>
      <c r="EA221" s="95"/>
      <c r="EB221" s="95"/>
      <c r="EC221" s="95"/>
      <c r="ED221" s="95"/>
      <c r="EE221" s="95"/>
      <c r="EF221" s="95"/>
      <c r="EG221" s="95"/>
      <c r="EH221" s="95"/>
      <c r="EI221" s="95"/>
      <c r="EJ221" s="95"/>
      <c r="EK221" s="95"/>
      <c r="EL221" s="95"/>
      <c r="EM221" s="95"/>
      <c r="EN221" s="95"/>
      <c r="EO221" s="95"/>
      <c r="EP221" s="95"/>
      <c r="EQ221" s="95"/>
      <c r="ER221" s="95"/>
      <c r="ES221" s="95"/>
      <c r="ET221" s="95"/>
      <c r="EU221" s="95"/>
      <c r="EV221" s="95"/>
      <c r="EW221" s="95"/>
      <c r="EX221" s="95"/>
      <c r="EY221" s="95"/>
      <c r="EZ221" s="95"/>
      <c r="FA221" s="95"/>
      <c r="FB221" s="95"/>
      <c r="FC221" s="95"/>
      <c r="FD221" s="95"/>
      <c r="FE221" s="95"/>
      <c r="FF221" s="95"/>
      <c r="FG221" s="95"/>
      <c r="FH221" s="95"/>
      <c r="FI221" s="95"/>
      <c r="FJ221" s="95"/>
      <c r="FK221" s="95"/>
      <c r="FL221" s="95"/>
      <c r="FM221" s="95"/>
      <c r="FN221" s="95"/>
      <c r="FO221" s="95"/>
      <c r="FP221" s="95"/>
      <c r="FQ221" s="95"/>
      <c r="FR221" s="95"/>
      <c r="FS221" s="95"/>
      <c r="FT221" s="95"/>
      <c r="FU221" s="95"/>
      <c r="FV221" s="95"/>
      <c r="FW221" s="95"/>
      <c r="FX221" s="95"/>
      <c r="FY221" s="95"/>
      <c r="FZ221" s="95"/>
      <c r="GA221" s="95"/>
      <c r="GB221" s="95"/>
      <c r="GC221" s="95"/>
      <c r="GD221" s="95"/>
      <c r="GE221" s="95"/>
      <c r="GF221" s="95"/>
      <c r="GG221" s="95"/>
      <c r="GH221" s="95"/>
      <c r="GI221" s="95"/>
      <c r="GJ221" s="95"/>
      <c r="GK221" s="95"/>
      <c r="GL221" s="95"/>
      <c r="GM221" s="95"/>
      <c r="GN221" s="95"/>
      <c r="GO221" s="95"/>
      <c r="GP221" s="95"/>
      <c r="GQ221" s="95"/>
      <c r="GR221" s="95"/>
      <c r="GS221" s="95"/>
      <c r="GT221" s="95"/>
      <c r="GU221" s="95"/>
      <c r="GV221" s="95"/>
      <c r="GW221" s="95"/>
      <c r="GX221" s="95"/>
      <c r="GY221" s="95"/>
      <c r="GZ221" s="95"/>
      <c r="HA221" s="95"/>
      <c r="HB221" s="95"/>
      <c r="HC221" s="95"/>
      <c r="HD221" s="95"/>
      <c r="HE221" s="95"/>
      <c r="HF221" s="95"/>
      <c r="HG221" s="95"/>
      <c r="HH221" s="95"/>
      <c r="HI221" s="95"/>
      <c r="HJ221" s="95"/>
      <c r="HK221" s="95"/>
      <c r="HL221" s="95"/>
      <c r="HM221" s="95"/>
      <c r="HN221" s="95"/>
      <c r="HO221" s="95"/>
      <c r="HP221" s="95"/>
      <c r="HQ221" s="95"/>
      <c r="HR221" s="95"/>
      <c r="HS221" s="95"/>
      <c r="HT221" s="95"/>
      <c r="HU221" s="95"/>
      <c r="HV221" s="95"/>
      <c r="HW221" s="95"/>
      <c r="HX221" s="95"/>
      <c r="HY221" s="95"/>
      <c r="HZ221" s="95"/>
      <c r="IA221" s="95"/>
      <c r="IB221" s="95"/>
      <c r="IC221" s="95"/>
      <c r="ID221" s="95"/>
      <c r="IE221" s="95"/>
      <c r="IF221" s="95"/>
      <c r="IG221" s="95"/>
      <c r="IH221" s="95"/>
      <c r="II221" s="95"/>
      <c r="IJ221" s="95"/>
      <c r="IK221" s="95"/>
      <c r="IL221" s="95"/>
      <c r="IM221" s="95"/>
      <c r="IN221" s="95"/>
      <c r="IO221" s="95"/>
      <c r="IP221" s="95"/>
      <c r="IQ221" s="95"/>
      <c r="IR221" s="95"/>
      <c r="IS221" s="95"/>
      <c r="IT221" s="95"/>
      <c r="IU221" s="95"/>
      <c r="IV221" s="95"/>
    </row>
    <row r="222" spans="1:256" ht="27">
      <c r="A222" s="92">
        <v>1</v>
      </c>
      <c r="B222" s="91" t="s">
        <v>182</v>
      </c>
      <c r="C222" s="70">
        <f aca="true" t="shared" si="79" ref="C222:C227">D222+G222+SUM(J222:N222)+Q222</f>
        <v>20656</v>
      </c>
      <c r="D222" s="70">
        <f aca="true" t="shared" si="80" ref="D222:D227">SUM(E222:F222)</f>
        <v>0</v>
      </c>
      <c r="E222" s="70"/>
      <c r="F222" s="5"/>
      <c r="G222" s="70">
        <f aca="true" t="shared" si="81" ref="G222:G227">SUM(H222:I222)</f>
        <v>20656</v>
      </c>
      <c r="H222" s="3">
        <f>H235</f>
        <v>20656</v>
      </c>
      <c r="I222" s="3"/>
      <c r="J222" s="3"/>
      <c r="K222" s="3"/>
      <c r="L222" s="3"/>
      <c r="M222" s="3"/>
      <c r="N222" s="3">
        <f aca="true" t="shared" si="82" ref="N222:N227">SUM(O222:P222)</f>
        <v>0</v>
      </c>
      <c r="O222" s="19"/>
      <c r="P222" s="3">
        <f>P235</f>
        <v>0</v>
      </c>
      <c r="Q222" s="19"/>
      <c r="R222" s="69"/>
      <c r="S222" s="69"/>
      <c r="T222" s="69"/>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c r="FX222" s="26"/>
      <c r="FY222" s="26"/>
      <c r="FZ222" s="26"/>
      <c r="GA222" s="26"/>
      <c r="GB222" s="26"/>
      <c r="GC222" s="26"/>
      <c r="GD222" s="26"/>
      <c r="GE222" s="26"/>
      <c r="GF222" s="26"/>
      <c r="GG222" s="26"/>
      <c r="GH222" s="26"/>
      <c r="GI222" s="26"/>
      <c r="GJ222" s="26"/>
      <c r="GK222" s="26"/>
      <c r="GL222" s="26"/>
      <c r="GM222" s="26"/>
      <c r="GN222" s="26"/>
      <c r="GO222" s="26"/>
      <c r="GP222" s="26"/>
      <c r="GQ222" s="26"/>
      <c r="GR222" s="26"/>
      <c r="GS222" s="26"/>
      <c r="GT222" s="26"/>
      <c r="GU222" s="26"/>
      <c r="GV222" s="26"/>
      <c r="GW222" s="26"/>
      <c r="GX222" s="26"/>
      <c r="GY222" s="26"/>
      <c r="GZ222" s="26"/>
      <c r="HA222" s="26"/>
      <c r="HB222" s="26"/>
      <c r="HC222" s="26"/>
      <c r="HD222" s="26"/>
      <c r="HE222" s="26"/>
      <c r="HF222" s="26"/>
      <c r="HG222" s="26"/>
      <c r="HH222" s="26"/>
      <c r="HI222" s="26"/>
      <c r="HJ222" s="26"/>
      <c r="HK222" s="26"/>
      <c r="HL222" s="26"/>
      <c r="HM222" s="26"/>
      <c r="HN222" s="26"/>
      <c r="HO222" s="26"/>
      <c r="HP222" s="26"/>
      <c r="HQ222" s="26"/>
      <c r="HR222" s="26"/>
      <c r="HS222" s="26"/>
      <c r="HT222" s="26"/>
      <c r="HU222" s="26"/>
      <c r="HV222" s="26"/>
      <c r="HW222" s="26"/>
      <c r="HX222" s="26"/>
      <c r="HY222" s="26"/>
      <c r="HZ222" s="26"/>
      <c r="IA222" s="26"/>
      <c r="IB222" s="26"/>
      <c r="IC222" s="26"/>
      <c r="ID222" s="26"/>
      <c r="IE222" s="26"/>
      <c r="IF222" s="26"/>
      <c r="IG222" s="26"/>
      <c r="IH222" s="26"/>
      <c r="II222" s="26"/>
      <c r="IJ222" s="26"/>
      <c r="IK222" s="26"/>
      <c r="IL222" s="26"/>
      <c r="IM222" s="26"/>
      <c r="IN222" s="26"/>
      <c r="IO222" s="26"/>
      <c r="IP222" s="26"/>
      <c r="IQ222" s="26"/>
      <c r="IR222" s="26"/>
      <c r="IS222" s="26"/>
      <c r="IT222" s="26"/>
      <c r="IU222" s="26"/>
      <c r="IV222" s="26"/>
    </row>
    <row r="223" spans="1:256" ht="13.5">
      <c r="A223" s="92">
        <v>2</v>
      </c>
      <c r="B223" s="91" t="s">
        <v>183</v>
      </c>
      <c r="C223" s="70">
        <f t="shared" si="79"/>
        <v>230</v>
      </c>
      <c r="D223" s="70">
        <f t="shared" si="80"/>
        <v>0</v>
      </c>
      <c r="E223" s="70"/>
      <c r="F223" s="5"/>
      <c r="G223" s="70">
        <f t="shared" si="81"/>
        <v>230</v>
      </c>
      <c r="H223" s="3">
        <f>H231</f>
        <v>230</v>
      </c>
      <c r="I223" s="3"/>
      <c r="J223" s="3"/>
      <c r="K223" s="3"/>
      <c r="L223" s="3"/>
      <c r="M223" s="3"/>
      <c r="N223" s="3">
        <f t="shared" si="82"/>
        <v>0</v>
      </c>
      <c r="O223" s="19"/>
      <c r="P223" s="3">
        <f>P231</f>
        <v>0</v>
      </c>
      <c r="Q223" s="19"/>
      <c r="R223" s="69"/>
      <c r="S223" s="69"/>
      <c r="T223" s="69"/>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c r="FM223" s="26"/>
      <c r="FN223" s="26"/>
      <c r="FO223" s="26"/>
      <c r="FP223" s="26"/>
      <c r="FQ223" s="26"/>
      <c r="FR223" s="26"/>
      <c r="FS223" s="26"/>
      <c r="FT223" s="26"/>
      <c r="FU223" s="26"/>
      <c r="FV223" s="26"/>
      <c r="FW223" s="26"/>
      <c r="FX223" s="26"/>
      <c r="FY223" s="26"/>
      <c r="FZ223" s="26"/>
      <c r="GA223" s="26"/>
      <c r="GB223" s="26"/>
      <c r="GC223" s="26"/>
      <c r="GD223" s="26"/>
      <c r="GE223" s="26"/>
      <c r="GF223" s="26"/>
      <c r="GG223" s="26"/>
      <c r="GH223" s="26"/>
      <c r="GI223" s="26"/>
      <c r="GJ223" s="26"/>
      <c r="GK223" s="26"/>
      <c r="GL223" s="26"/>
      <c r="GM223" s="26"/>
      <c r="GN223" s="26"/>
      <c r="GO223" s="26"/>
      <c r="GP223" s="26"/>
      <c r="GQ223" s="26"/>
      <c r="GR223" s="26"/>
      <c r="GS223" s="26"/>
      <c r="GT223" s="26"/>
      <c r="GU223" s="26"/>
      <c r="GV223" s="26"/>
      <c r="GW223" s="26"/>
      <c r="GX223" s="26"/>
      <c r="GY223" s="26"/>
      <c r="GZ223" s="26"/>
      <c r="HA223" s="26"/>
      <c r="HB223" s="26"/>
      <c r="HC223" s="26"/>
      <c r="HD223" s="26"/>
      <c r="HE223" s="26"/>
      <c r="HF223" s="26"/>
      <c r="HG223" s="26"/>
      <c r="HH223" s="26"/>
      <c r="HI223" s="26"/>
      <c r="HJ223" s="26"/>
      <c r="HK223" s="26"/>
      <c r="HL223" s="26"/>
      <c r="HM223" s="26"/>
      <c r="HN223" s="26"/>
      <c r="HO223" s="26"/>
      <c r="HP223" s="26"/>
      <c r="HQ223" s="26"/>
      <c r="HR223" s="26"/>
      <c r="HS223" s="26"/>
      <c r="HT223" s="26"/>
      <c r="HU223" s="26"/>
      <c r="HV223" s="26"/>
      <c r="HW223" s="26"/>
      <c r="HX223" s="26"/>
      <c r="HY223" s="26"/>
      <c r="HZ223" s="26"/>
      <c r="IA223" s="26"/>
      <c r="IB223" s="26"/>
      <c r="IC223" s="26"/>
      <c r="ID223" s="26"/>
      <c r="IE223" s="26"/>
      <c r="IF223" s="26"/>
      <c r="IG223" s="26"/>
      <c r="IH223" s="26"/>
      <c r="II223" s="26"/>
      <c r="IJ223" s="26"/>
      <c r="IK223" s="26"/>
      <c r="IL223" s="26"/>
      <c r="IM223" s="26"/>
      <c r="IN223" s="26"/>
      <c r="IO223" s="26"/>
      <c r="IP223" s="26"/>
      <c r="IQ223" s="26"/>
      <c r="IR223" s="26"/>
      <c r="IS223" s="26"/>
      <c r="IT223" s="26"/>
      <c r="IU223" s="26"/>
      <c r="IV223" s="26"/>
    </row>
    <row r="224" spans="1:256" ht="27">
      <c r="A224" s="92">
        <v>3</v>
      </c>
      <c r="B224" s="91" t="s">
        <v>30</v>
      </c>
      <c r="C224" s="70">
        <f t="shared" si="79"/>
        <v>3516</v>
      </c>
      <c r="D224" s="70">
        <f t="shared" si="80"/>
        <v>0</v>
      </c>
      <c r="E224" s="3">
        <f>E233+E236+E238+E240+E242+E244+E246+E248+E250+E252+E254+E256+E263</f>
        <v>0</v>
      </c>
      <c r="F224" s="3">
        <f>F233+F236+F238+F240+F242+F244+F246+F248+F250+F252+F254+F256+F263</f>
        <v>0</v>
      </c>
      <c r="G224" s="70">
        <f t="shared" si="81"/>
        <v>3516</v>
      </c>
      <c r="H224" s="3">
        <f aca="true" t="shared" si="83" ref="H224:M224">H233+H236+H238+H240+H242+H244+H246+H248+H250+H252+H254+H256+H263</f>
        <v>3516</v>
      </c>
      <c r="I224" s="3">
        <f t="shared" si="83"/>
        <v>0</v>
      </c>
      <c r="J224" s="3">
        <f t="shared" si="83"/>
        <v>0</v>
      </c>
      <c r="K224" s="3">
        <f t="shared" si="83"/>
        <v>0</v>
      </c>
      <c r="L224" s="3">
        <f t="shared" si="83"/>
        <v>0</v>
      </c>
      <c r="M224" s="3">
        <f t="shared" si="83"/>
        <v>0</v>
      </c>
      <c r="N224" s="3">
        <f t="shared" si="82"/>
        <v>0</v>
      </c>
      <c r="O224" s="3">
        <f>O233+O236+O238+O240+O242+O244+O246+O248+O250+O252+O254+O256+O263</f>
        <v>0</v>
      </c>
      <c r="P224" s="3">
        <f>P233+P236+P238+P240+P242+P244+P246+P248+P250+P252+P254+P256+P263</f>
        <v>0</v>
      </c>
      <c r="Q224" s="3">
        <f>Q233+Q236+Q238+Q240+Q242+Q244+Q246+Q248+Q250+Q252+Q254+Q256+Q263</f>
        <v>0</v>
      </c>
      <c r="R224" s="69"/>
      <c r="S224" s="69"/>
      <c r="T224" s="69"/>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c r="FX224" s="26"/>
      <c r="FY224" s="26"/>
      <c r="FZ224" s="26"/>
      <c r="GA224" s="26"/>
      <c r="GB224" s="26"/>
      <c r="GC224" s="26"/>
      <c r="GD224" s="26"/>
      <c r="GE224" s="26"/>
      <c r="GF224" s="26"/>
      <c r="GG224" s="26"/>
      <c r="GH224" s="26"/>
      <c r="GI224" s="26"/>
      <c r="GJ224" s="26"/>
      <c r="GK224" s="26"/>
      <c r="GL224" s="26"/>
      <c r="GM224" s="26"/>
      <c r="GN224" s="26"/>
      <c r="GO224" s="26"/>
      <c r="GP224" s="26"/>
      <c r="GQ224" s="26"/>
      <c r="GR224" s="26"/>
      <c r="GS224" s="26"/>
      <c r="GT224" s="26"/>
      <c r="GU224" s="26"/>
      <c r="GV224" s="26"/>
      <c r="GW224" s="26"/>
      <c r="GX224" s="26"/>
      <c r="GY224" s="26"/>
      <c r="GZ224" s="26"/>
      <c r="HA224" s="26"/>
      <c r="HB224" s="26"/>
      <c r="HC224" s="26"/>
      <c r="HD224" s="26"/>
      <c r="HE224" s="26"/>
      <c r="HF224" s="26"/>
      <c r="HG224" s="26"/>
      <c r="HH224" s="26"/>
      <c r="HI224" s="26"/>
      <c r="HJ224" s="26"/>
      <c r="HK224" s="26"/>
      <c r="HL224" s="26"/>
      <c r="HM224" s="26"/>
      <c r="HN224" s="26"/>
      <c r="HO224" s="26"/>
      <c r="HP224" s="26"/>
      <c r="HQ224" s="26"/>
      <c r="HR224" s="26"/>
      <c r="HS224" s="26"/>
      <c r="HT224" s="26"/>
      <c r="HU224" s="26"/>
      <c r="HV224" s="26"/>
      <c r="HW224" s="26"/>
      <c r="HX224" s="26"/>
      <c r="HY224" s="26"/>
      <c r="HZ224" s="26"/>
      <c r="IA224" s="26"/>
      <c r="IB224" s="26"/>
      <c r="IC224" s="26"/>
      <c r="ID224" s="26"/>
      <c r="IE224" s="26"/>
      <c r="IF224" s="26"/>
      <c r="IG224" s="26"/>
      <c r="IH224" s="26"/>
      <c r="II224" s="26"/>
      <c r="IJ224" s="26"/>
      <c r="IK224" s="26"/>
      <c r="IL224" s="26"/>
      <c r="IM224" s="26"/>
      <c r="IN224" s="26"/>
      <c r="IO224" s="26"/>
      <c r="IP224" s="26"/>
      <c r="IQ224" s="26"/>
      <c r="IR224" s="26"/>
      <c r="IS224" s="26"/>
      <c r="IT224" s="26"/>
      <c r="IU224" s="26"/>
      <c r="IV224" s="26"/>
    </row>
    <row r="225" spans="1:256" ht="13.5">
      <c r="A225" s="92">
        <v>4</v>
      </c>
      <c r="B225" s="91" t="s">
        <v>184</v>
      </c>
      <c r="C225" s="70">
        <f t="shared" si="79"/>
        <v>153000</v>
      </c>
      <c r="D225" s="70">
        <f t="shared" si="80"/>
        <v>153000</v>
      </c>
      <c r="E225" s="70">
        <f>E258</f>
        <v>153000</v>
      </c>
      <c r="F225" s="5"/>
      <c r="G225" s="70">
        <f t="shared" si="81"/>
        <v>0</v>
      </c>
      <c r="H225" s="3"/>
      <c r="I225" s="3"/>
      <c r="J225" s="3"/>
      <c r="K225" s="3"/>
      <c r="L225" s="3"/>
      <c r="M225" s="3"/>
      <c r="N225" s="3">
        <f t="shared" si="82"/>
        <v>0</v>
      </c>
      <c r="O225" s="19"/>
      <c r="P225" s="19"/>
      <c r="Q225" s="19"/>
      <c r="R225" s="69"/>
      <c r="S225" s="69"/>
      <c r="T225" s="69"/>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c r="FX225" s="26"/>
      <c r="FY225" s="26"/>
      <c r="FZ225" s="26"/>
      <c r="GA225" s="26"/>
      <c r="GB225" s="26"/>
      <c r="GC225" s="26"/>
      <c r="GD225" s="26"/>
      <c r="GE225" s="26"/>
      <c r="GF225" s="26"/>
      <c r="GG225" s="26"/>
      <c r="GH225" s="26"/>
      <c r="GI225" s="26"/>
      <c r="GJ225" s="26"/>
      <c r="GK225" s="26"/>
      <c r="GL225" s="26"/>
      <c r="GM225" s="26"/>
      <c r="GN225" s="26"/>
      <c r="GO225" s="26"/>
      <c r="GP225" s="26"/>
      <c r="GQ225" s="26"/>
      <c r="GR225" s="26"/>
      <c r="GS225" s="26"/>
      <c r="GT225" s="26"/>
      <c r="GU225" s="26"/>
      <c r="GV225" s="26"/>
      <c r="GW225" s="26"/>
      <c r="GX225" s="26"/>
      <c r="GY225" s="26"/>
      <c r="GZ225" s="26"/>
      <c r="HA225" s="26"/>
      <c r="HB225" s="26"/>
      <c r="HC225" s="26"/>
      <c r="HD225" s="26"/>
      <c r="HE225" s="26"/>
      <c r="HF225" s="26"/>
      <c r="HG225" s="26"/>
      <c r="HH225" s="26"/>
      <c r="HI225" s="26"/>
      <c r="HJ225" s="26"/>
      <c r="HK225" s="26"/>
      <c r="HL225" s="26"/>
      <c r="HM225" s="26"/>
      <c r="HN225" s="26"/>
      <c r="HO225" s="26"/>
      <c r="HP225" s="26"/>
      <c r="HQ225" s="26"/>
      <c r="HR225" s="26"/>
      <c r="HS225" s="26"/>
      <c r="HT225" s="26"/>
      <c r="HU225" s="26"/>
      <c r="HV225" s="26"/>
      <c r="HW225" s="26"/>
      <c r="HX225" s="26"/>
      <c r="HY225" s="26"/>
      <c r="HZ225" s="26"/>
      <c r="IA225" s="26"/>
      <c r="IB225" s="26"/>
      <c r="IC225" s="26"/>
      <c r="ID225" s="26"/>
      <c r="IE225" s="26"/>
      <c r="IF225" s="26"/>
      <c r="IG225" s="26"/>
      <c r="IH225" s="26"/>
      <c r="II225" s="26"/>
      <c r="IJ225" s="26"/>
      <c r="IK225" s="26"/>
      <c r="IL225" s="26"/>
      <c r="IM225" s="26"/>
      <c r="IN225" s="26"/>
      <c r="IO225" s="26"/>
      <c r="IP225" s="26"/>
      <c r="IQ225" s="26"/>
      <c r="IR225" s="26"/>
      <c r="IS225" s="26"/>
      <c r="IT225" s="26"/>
      <c r="IU225" s="26"/>
      <c r="IV225" s="26"/>
    </row>
    <row r="226" spans="1:256" ht="13.5">
      <c r="A226" s="92">
        <v>5</v>
      </c>
      <c r="B226" s="91" t="s">
        <v>239</v>
      </c>
      <c r="C226" s="70">
        <f>D226+G226+SUM(J226:N226)+Q226</f>
        <v>233013</v>
      </c>
      <c r="D226" s="70">
        <f t="shared" si="80"/>
        <v>233013</v>
      </c>
      <c r="E226" s="70">
        <f>E260</f>
        <v>233013</v>
      </c>
      <c r="F226" s="5"/>
      <c r="G226" s="70">
        <f t="shared" si="81"/>
        <v>0</v>
      </c>
      <c r="H226" s="3"/>
      <c r="I226" s="3"/>
      <c r="J226" s="3"/>
      <c r="K226" s="3"/>
      <c r="L226" s="3"/>
      <c r="M226" s="3"/>
      <c r="N226" s="3">
        <f t="shared" si="82"/>
        <v>0</v>
      </c>
      <c r="O226" s="19"/>
      <c r="P226" s="19"/>
      <c r="Q226" s="19"/>
      <c r="R226" s="69"/>
      <c r="S226" s="69"/>
      <c r="T226" s="69"/>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c r="HI226" s="26"/>
      <c r="HJ226" s="26"/>
      <c r="HK226" s="26"/>
      <c r="HL226" s="26"/>
      <c r="HM226" s="26"/>
      <c r="HN226" s="26"/>
      <c r="HO226" s="26"/>
      <c r="HP226" s="26"/>
      <c r="HQ226" s="26"/>
      <c r="HR226" s="26"/>
      <c r="HS226" s="26"/>
      <c r="HT226" s="26"/>
      <c r="HU226" s="26"/>
      <c r="HV226" s="26"/>
      <c r="HW226" s="26"/>
      <c r="HX226" s="26"/>
      <c r="HY226" s="26"/>
      <c r="HZ226" s="26"/>
      <c r="IA226" s="26"/>
      <c r="IB226" s="26"/>
      <c r="IC226" s="26"/>
      <c r="ID226" s="26"/>
      <c r="IE226" s="26"/>
      <c r="IF226" s="26"/>
      <c r="IG226" s="26"/>
      <c r="IH226" s="26"/>
      <c r="II226" s="26"/>
      <c r="IJ226" s="26"/>
      <c r="IK226" s="26"/>
      <c r="IL226" s="26"/>
      <c r="IM226" s="26"/>
      <c r="IN226" s="26"/>
      <c r="IO226" s="26"/>
      <c r="IP226" s="26"/>
      <c r="IQ226" s="26"/>
      <c r="IR226" s="26"/>
      <c r="IS226" s="26"/>
      <c r="IT226" s="26"/>
      <c r="IU226" s="26"/>
      <c r="IV226" s="26"/>
    </row>
    <row r="227" spans="1:256" ht="13.5">
      <c r="A227" s="92">
        <v>6</v>
      </c>
      <c r="B227" s="91"/>
      <c r="C227" s="70">
        <f t="shared" si="79"/>
        <v>0</v>
      </c>
      <c r="D227" s="70">
        <f t="shared" si="80"/>
        <v>0</v>
      </c>
      <c r="E227" s="70"/>
      <c r="F227" s="5"/>
      <c r="G227" s="70">
        <f t="shared" si="81"/>
        <v>0</v>
      </c>
      <c r="H227" s="3"/>
      <c r="I227" s="3"/>
      <c r="J227" s="3"/>
      <c r="K227" s="3"/>
      <c r="L227" s="3"/>
      <c r="M227" s="3"/>
      <c r="N227" s="3">
        <f t="shared" si="82"/>
        <v>0</v>
      </c>
      <c r="O227" s="19"/>
      <c r="P227" s="19"/>
      <c r="Q227" s="19"/>
      <c r="R227" s="69"/>
      <c r="S227" s="69"/>
      <c r="T227" s="69"/>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6"/>
      <c r="FL227" s="26"/>
      <c r="FM227" s="26"/>
      <c r="FN227" s="26"/>
      <c r="FO227" s="26"/>
      <c r="FP227" s="26"/>
      <c r="FQ227" s="26"/>
      <c r="FR227" s="26"/>
      <c r="FS227" s="26"/>
      <c r="FT227" s="26"/>
      <c r="FU227" s="26"/>
      <c r="FV227" s="26"/>
      <c r="FW227" s="26"/>
      <c r="FX227" s="26"/>
      <c r="FY227" s="26"/>
      <c r="FZ227" s="26"/>
      <c r="GA227" s="26"/>
      <c r="GB227" s="26"/>
      <c r="GC227" s="26"/>
      <c r="GD227" s="26"/>
      <c r="GE227" s="26"/>
      <c r="GF227" s="26"/>
      <c r="GG227" s="26"/>
      <c r="GH227" s="26"/>
      <c r="GI227" s="26"/>
      <c r="GJ227" s="26"/>
      <c r="GK227" s="26"/>
      <c r="GL227" s="26"/>
      <c r="GM227" s="26"/>
      <c r="GN227" s="26"/>
      <c r="GO227" s="26"/>
      <c r="GP227" s="26"/>
      <c r="GQ227" s="26"/>
      <c r="GR227" s="26"/>
      <c r="GS227" s="26"/>
      <c r="GT227" s="26"/>
      <c r="GU227" s="26"/>
      <c r="GV227" s="26"/>
      <c r="GW227" s="26"/>
      <c r="GX227" s="26"/>
      <c r="GY227" s="26"/>
      <c r="GZ227" s="26"/>
      <c r="HA227" s="26"/>
      <c r="HB227" s="26"/>
      <c r="HC227" s="26"/>
      <c r="HD227" s="26"/>
      <c r="HE227" s="26"/>
      <c r="HF227" s="26"/>
      <c r="HG227" s="26"/>
      <c r="HH227" s="26"/>
      <c r="HI227" s="26"/>
      <c r="HJ227" s="26"/>
      <c r="HK227" s="26"/>
      <c r="HL227" s="26"/>
      <c r="HM227" s="26"/>
      <c r="HN227" s="26"/>
      <c r="HO227" s="26"/>
      <c r="HP227" s="26"/>
      <c r="HQ227" s="26"/>
      <c r="HR227" s="26"/>
      <c r="HS227" s="26"/>
      <c r="HT227" s="26"/>
      <c r="HU227" s="26"/>
      <c r="HV227" s="26"/>
      <c r="HW227" s="26"/>
      <c r="HX227" s="26"/>
      <c r="HY227" s="26"/>
      <c r="HZ227" s="26"/>
      <c r="IA227" s="26"/>
      <c r="IB227" s="26"/>
      <c r="IC227" s="26"/>
      <c r="ID227" s="26"/>
      <c r="IE227" s="26"/>
      <c r="IF227" s="26"/>
      <c r="IG227" s="26"/>
      <c r="IH227" s="26"/>
      <c r="II227" s="26"/>
      <c r="IJ227" s="26"/>
      <c r="IK227" s="26"/>
      <c r="IL227" s="26"/>
      <c r="IM227" s="26"/>
      <c r="IN227" s="26"/>
      <c r="IO227" s="26"/>
      <c r="IP227" s="26"/>
      <c r="IQ227" s="26"/>
      <c r="IR227" s="26"/>
      <c r="IS227" s="26"/>
      <c r="IT227" s="26"/>
      <c r="IU227" s="26"/>
      <c r="IV227" s="26"/>
    </row>
    <row r="228" spans="1:256" ht="14.25">
      <c r="A228" s="93" t="s">
        <v>161</v>
      </c>
      <c r="B228" s="94" t="s">
        <v>185</v>
      </c>
      <c r="C228" s="87">
        <f>C229+C261</f>
        <v>410415</v>
      </c>
      <c r="D228" s="87">
        <f aca="true" t="shared" si="84" ref="D228:Q228">D229+D261</f>
        <v>386013</v>
      </c>
      <c r="E228" s="87">
        <f t="shared" si="84"/>
        <v>386013</v>
      </c>
      <c r="F228" s="87">
        <f t="shared" si="84"/>
        <v>0</v>
      </c>
      <c r="G228" s="87">
        <f t="shared" si="84"/>
        <v>24402</v>
      </c>
      <c r="H228" s="87">
        <f t="shared" si="84"/>
        <v>24402</v>
      </c>
      <c r="I228" s="87">
        <f t="shared" si="84"/>
        <v>0</v>
      </c>
      <c r="J228" s="87">
        <f t="shared" si="84"/>
        <v>0</v>
      </c>
      <c r="K228" s="87">
        <f t="shared" si="84"/>
        <v>0</v>
      </c>
      <c r="L228" s="87">
        <f t="shared" si="84"/>
        <v>0</v>
      </c>
      <c r="M228" s="87">
        <f t="shared" si="84"/>
        <v>0</v>
      </c>
      <c r="N228" s="87">
        <f t="shared" si="84"/>
        <v>0</v>
      </c>
      <c r="O228" s="87">
        <f t="shared" si="84"/>
        <v>0</v>
      </c>
      <c r="P228" s="87">
        <f t="shared" si="84"/>
        <v>0</v>
      </c>
      <c r="Q228" s="87">
        <f t="shared" si="84"/>
        <v>0</v>
      </c>
      <c r="R228" s="69"/>
      <c r="S228" s="69"/>
      <c r="T228" s="69"/>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c r="CK228" s="95"/>
      <c r="CL228" s="95"/>
      <c r="CM228" s="95"/>
      <c r="CN228" s="95"/>
      <c r="CO228" s="95"/>
      <c r="CP228" s="95"/>
      <c r="CQ228" s="95"/>
      <c r="CR228" s="95"/>
      <c r="CS228" s="95"/>
      <c r="CT228" s="95"/>
      <c r="CU228" s="95"/>
      <c r="CV228" s="95"/>
      <c r="CW228" s="95"/>
      <c r="CX228" s="95"/>
      <c r="CY228" s="95"/>
      <c r="CZ228" s="95"/>
      <c r="DA228" s="95"/>
      <c r="DB228" s="95"/>
      <c r="DC228" s="95"/>
      <c r="DD228" s="95"/>
      <c r="DE228" s="95"/>
      <c r="DF228" s="95"/>
      <c r="DG228" s="95"/>
      <c r="DH228" s="95"/>
      <c r="DI228" s="95"/>
      <c r="DJ228" s="95"/>
      <c r="DK228" s="95"/>
      <c r="DL228" s="95"/>
      <c r="DM228" s="95"/>
      <c r="DN228" s="95"/>
      <c r="DO228" s="95"/>
      <c r="DP228" s="95"/>
      <c r="DQ228" s="95"/>
      <c r="DR228" s="95"/>
      <c r="DS228" s="95"/>
      <c r="DT228" s="95"/>
      <c r="DU228" s="95"/>
      <c r="DV228" s="95"/>
      <c r="DW228" s="95"/>
      <c r="DX228" s="95"/>
      <c r="DY228" s="95"/>
      <c r="DZ228" s="95"/>
      <c r="EA228" s="95"/>
      <c r="EB228" s="95"/>
      <c r="EC228" s="95"/>
      <c r="ED228" s="95"/>
      <c r="EE228" s="95"/>
      <c r="EF228" s="95"/>
      <c r="EG228" s="95"/>
      <c r="EH228" s="95"/>
      <c r="EI228" s="95"/>
      <c r="EJ228" s="95"/>
      <c r="EK228" s="95"/>
      <c r="EL228" s="95"/>
      <c r="EM228" s="95"/>
      <c r="EN228" s="95"/>
      <c r="EO228" s="95"/>
      <c r="EP228" s="95"/>
      <c r="EQ228" s="95"/>
      <c r="ER228" s="95"/>
      <c r="ES228" s="95"/>
      <c r="ET228" s="95"/>
      <c r="EU228" s="95"/>
      <c r="EV228" s="95"/>
      <c r="EW228" s="95"/>
      <c r="EX228" s="95"/>
      <c r="EY228" s="95"/>
      <c r="EZ228" s="95"/>
      <c r="FA228" s="95"/>
      <c r="FB228" s="95"/>
      <c r="FC228" s="95"/>
      <c r="FD228" s="95"/>
      <c r="FE228" s="95"/>
      <c r="FF228" s="95"/>
      <c r="FG228" s="95"/>
      <c r="FH228" s="95"/>
      <c r="FI228" s="95"/>
      <c r="FJ228" s="95"/>
      <c r="FK228" s="95"/>
      <c r="FL228" s="95"/>
      <c r="FM228" s="95"/>
      <c r="FN228" s="95"/>
      <c r="FO228" s="95"/>
      <c r="FP228" s="95"/>
      <c r="FQ228" s="95"/>
      <c r="FR228" s="95"/>
      <c r="FS228" s="95"/>
      <c r="FT228" s="95"/>
      <c r="FU228" s="95"/>
      <c r="FV228" s="95"/>
      <c r="FW228" s="95"/>
      <c r="FX228" s="95"/>
      <c r="FY228" s="95"/>
      <c r="FZ228" s="95"/>
      <c r="GA228" s="95"/>
      <c r="GB228" s="95"/>
      <c r="GC228" s="95"/>
      <c r="GD228" s="95"/>
      <c r="GE228" s="95"/>
      <c r="GF228" s="95"/>
      <c r="GG228" s="95"/>
      <c r="GH228" s="95"/>
      <c r="GI228" s="95"/>
      <c r="GJ228" s="95"/>
      <c r="GK228" s="95"/>
      <c r="GL228" s="95"/>
      <c r="GM228" s="95"/>
      <c r="GN228" s="95"/>
      <c r="GO228" s="95"/>
      <c r="GP228" s="95"/>
      <c r="GQ228" s="95"/>
      <c r="GR228" s="95"/>
      <c r="GS228" s="95"/>
      <c r="GT228" s="95"/>
      <c r="GU228" s="95"/>
      <c r="GV228" s="95"/>
      <c r="GW228" s="95"/>
      <c r="GX228" s="95"/>
      <c r="GY228" s="95"/>
      <c r="GZ228" s="95"/>
      <c r="HA228" s="95"/>
      <c r="HB228" s="95"/>
      <c r="HC228" s="95"/>
      <c r="HD228" s="95"/>
      <c r="HE228" s="95"/>
      <c r="HF228" s="95"/>
      <c r="HG228" s="95"/>
      <c r="HH228" s="95"/>
      <c r="HI228" s="95"/>
      <c r="HJ228" s="95"/>
      <c r="HK228" s="95"/>
      <c r="HL228" s="95"/>
      <c r="HM228" s="95"/>
      <c r="HN228" s="95"/>
      <c r="HO228" s="95"/>
      <c r="HP228" s="95"/>
      <c r="HQ228" s="95"/>
      <c r="HR228" s="95"/>
      <c r="HS228" s="95"/>
      <c r="HT228" s="95"/>
      <c r="HU228" s="95"/>
      <c r="HV228" s="95"/>
      <c r="HW228" s="95"/>
      <c r="HX228" s="95"/>
      <c r="HY228" s="95"/>
      <c r="HZ228" s="95"/>
      <c r="IA228" s="95"/>
      <c r="IB228" s="95"/>
      <c r="IC228" s="95"/>
      <c r="ID228" s="95"/>
      <c r="IE228" s="95"/>
      <c r="IF228" s="95"/>
      <c r="IG228" s="95"/>
      <c r="IH228" s="95"/>
      <c r="II228" s="95"/>
      <c r="IJ228" s="95"/>
      <c r="IK228" s="95"/>
      <c r="IL228" s="95"/>
      <c r="IM228" s="95"/>
      <c r="IN228" s="95"/>
      <c r="IO228" s="95"/>
      <c r="IP228" s="95"/>
      <c r="IQ228" s="95"/>
      <c r="IR228" s="95"/>
      <c r="IS228" s="95"/>
      <c r="IT228" s="95"/>
      <c r="IU228" s="95"/>
      <c r="IV228" s="95"/>
    </row>
    <row r="229" spans="1:256" ht="13.5">
      <c r="A229" s="41" t="s">
        <v>104</v>
      </c>
      <c r="B229" s="42" t="s">
        <v>186</v>
      </c>
      <c r="C229" s="71">
        <f>C230+C232+C234+C237+C239+C241+C243+C245+C247+C249+C251+C253+C255+C257+C259</f>
        <v>410415</v>
      </c>
      <c r="D229" s="71">
        <f aca="true" t="shared" si="85" ref="D229:Q229">D230+D232+D234+D237+D239+D241+D243+D245+D247+D249+D251+D253+D255+D257+D259</f>
        <v>386013</v>
      </c>
      <c r="E229" s="71">
        <f t="shared" si="85"/>
        <v>386013</v>
      </c>
      <c r="F229" s="71">
        <f t="shared" si="85"/>
        <v>0</v>
      </c>
      <c r="G229" s="71">
        <f t="shared" si="85"/>
        <v>24402</v>
      </c>
      <c r="H229" s="71">
        <f t="shared" si="85"/>
        <v>24402</v>
      </c>
      <c r="I229" s="71">
        <f t="shared" si="85"/>
        <v>0</v>
      </c>
      <c r="J229" s="71">
        <f t="shared" si="85"/>
        <v>0</v>
      </c>
      <c r="K229" s="71">
        <f t="shared" si="85"/>
        <v>0</v>
      </c>
      <c r="L229" s="71">
        <f t="shared" si="85"/>
        <v>0</v>
      </c>
      <c r="M229" s="71">
        <f t="shared" si="85"/>
        <v>0</v>
      </c>
      <c r="N229" s="71">
        <f t="shared" si="85"/>
        <v>0</v>
      </c>
      <c r="O229" s="71">
        <f t="shared" si="85"/>
        <v>0</v>
      </c>
      <c r="P229" s="71">
        <f t="shared" si="85"/>
        <v>0</v>
      </c>
      <c r="Q229" s="71">
        <f t="shared" si="85"/>
        <v>0</v>
      </c>
      <c r="R229" s="69"/>
      <c r="S229" s="69"/>
      <c r="T229" s="69"/>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c r="HU229" s="24"/>
      <c r="HV229" s="24"/>
      <c r="HW229" s="24"/>
      <c r="HX229" s="24"/>
      <c r="HY229" s="24"/>
      <c r="HZ229" s="24"/>
      <c r="IA229" s="24"/>
      <c r="IB229" s="24"/>
      <c r="IC229" s="24"/>
      <c r="ID229" s="24"/>
      <c r="IE229" s="24"/>
      <c r="IF229" s="24"/>
      <c r="IG229" s="24"/>
      <c r="IH229" s="24"/>
      <c r="II229" s="24"/>
      <c r="IJ229" s="24"/>
      <c r="IK229" s="24"/>
      <c r="IL229" s="24"/>
      <c r="IM229" s="24"/>
      <c r="IN229" s="24"/>
      <c r="IO229" s="24"/>
      <c r="IP229" s="24"/>
      <c r="IQ229" s="24"/>
      <c r="IR229" s="24"/>
      <c r="IS229" s="24"/>
      <c r="IT229" s="24"/>
      <c r="IU229" s="24"/>
      <c r="IV229" s="24"/>
    </row>
    <row r="230" spans="1:256" ht="15.75">
      <c r="A230" s="46">
        <v>1</v>
      </c>
      <c r="B230" s="47" t="s">
        <v>125</v>
      </c>
      <c r="C230" s="74">
        <f>C231</f>
        <v>230</v>
      </c>
      <c r="D230" s="74">
        <f aca="true" t="shared" si="86" ref="D230:Q230">D231</f>
        <v>0</v>
      </c>
      <c r="E230" s="74">
        <f t="shared" si="86"/>
        <v>0</v>
      </c>
      <c r="F230" s="74">
        <f t="shared" si="86"/>
        <v>0</v>
      </c>
      <c r="G230" s="74">
        <f t="shared" si="86"/>
        <v>230</v>
      </c>
      <c r="H230" s="74">
        <f t="shared" si="86"/>
        <v>230</v>
      </c>
      <c r="I230" s="74">
        <f t="shared" si="86"/>
        <v>0</v>
      </c>
      <c r="J230" s="74">
        <f t="shared" si="86"/>
        <v>0</v>
      </c>
      <c r="K230" s="74">
        <f t="shared" si="86"/>
        <v>0</v>
      </c>
      <c r="L230" s="74">
        <f t="shared" si="86"/>
        <v>0</v>
      </c>
      <c r="M230" s="74">
        <f t="shared" si="86"/>
        <v>0</v>
      </c>
      <c r="N230" s="74">
        <f t="shared" si="86"/>
        <v>0</v>
      </c>
      <c r="O230" s="74">
        <f t="shared" si="86"/>
        <v>0</v>
      </c>
      <c r="P230" s="74">
        <f t="shared" si="86"/>
        <v>0</v>
      </c>
      <c r="Q230" s="74">
        <f t="shared" si="86"/>
        <v>0</v>
      </c>
      <c r="R230" s="69"/>
      <c r="S230" s="69"/>
      <c r="T230" s="69"/>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43"/>
      <c r="DC230" s="43"/>
      <c r="DD230" s="43"/>
      <c r="DE230" s="43"/>
      <c r="DF230" s="43"/>
      <c r="DG230" s="43"/>
      <c r="DH230" s="43"/>
      <c r="DI230" s="43"/>
      <c r="DJ230" s="43"/>
      <c r="DK230" s="43"/>
      <c r="DL230" s="43"/>
      <c r="DM230" s="43"/>
      <c r="DN230" s="43"/>
      <c r="DO230" s="43"/>
      <c r="DP230" s="43"/>
      <c r="DQ230" s="43"/>
      <c r="DR230" s="43"/>
      <c r="DS230" s="43"/>
      <c r="DT230" s="43"/>
      <c r="DU230" s="43"/>
      <c r="DV230" s="43"/>
      <c r="DW230" s="43"/>
      <c r="DX230" s="43"/>
      <c r="DY230" s="43"/>
      <c r="DZ230" s="43"/>
      <c r="EA230" s="43"/>
      <c r="EB230" s="43"/>
      <c r="EC230" s="43"/>
      <c r="ED230" s="43"/>
      <c r="EE230" s="43"/>
      <c r="EF230" s="43"/>
      <c r="EG230" s="43"/>
      <c r="EH230" s="43"/>
      <c r="EI230" s="43"/>
      <c r="EJ230" s="43"/>
      <c r="EK230" s="43"/>
      <c r="EL230" s="43"/>
      <c r="EM230" s="43"/>
      <c r="EN230" s="43"/>
      <c r="EO230" s="43"/>
      <c r="EP230" s="43"/>
      <c r="EQ230" s="43"/>
      <c r="ER230" s="43"/>
      <c r="ES230" s="43"/>
      <c r="ET230" s="43"/>
      <c r="EU230" s="43"/>
      <c r="EV230" s="43"/>
      <c r="EW230" s="43"/>
      <c r="EX230" s="43"/>
      <c r="EY230" s="43"/>
      <c r="EZ230" s="43"/>
      <c r="FA230" s="43"/>
      <c r="FB230" s="43"/>
      <c r="FC230" s="43"/>
      <c r="FD230" s="43"/>
      <c r="FE230" s="43"/>
      <c r="FF230" s="43"/>
      <c r="FG230" s="43"/>
      <c r="FH230" s="43"/>
      <c r="FI230" s="43"/>
      <c r="FJ230" s="43"/>
      <c r="FK230" s="43"/>
      <c r="FL230" s="43"/>
      <c r="FM230" s="43"/>
      <c r="FN230" s="43"/>
      <c r="FO230" s="43"/>
      <c r="FP230" s="43"/>
      <c r="FQ230" s="43"/>
      <c r="FR230" s="43"/>
      <c r="FS230" s="43"/>
      <c r="FT230" s="43"/>
      <c r="FU230" s="43"/>
      <c r="FV230" s="43"/>
      <c r="FW230" s="43"/>
      <c r="FX230" s="43"/>
      <c r="FY230" s="43"/>
      <c r="FZ230" s="43"/>
      <c r="GA230" s="43"/>
      <c r="GB230" s="43"/>
      <c r="GC230" s="43"/>
      <c r="GD230" s="43"/>
      <c r="GE230" s="43"/>
      <c r="GF230" s="43"/>
      <c r="GG230" s="43"/>
      <c r="GH230" s="43"/>
      <c r="GI230" s="43"/>
      <c r="GJ230" s="43"/>
      <c r="GK230" s="43"/>
      <c r="GL230" s="43"/>
      <c r="GM230" s="43"/>
      <c r="GN230" s="43"/>
      <c r="GO230" s="43"/>
      <c r="GP230" s="43"/>
      <c r="GQ230" s="43"/>
      <c r="GR230" s="43"/>
      <c r="GS230" s="43"/>
      <c r="GT230" s="43"/>
      <c r="GU230" s="43"/>
      <c r="GV230" s="43"/>
      <c r="GW230" s="43"/>
      <c r="GX230" s="43"/>
      <c r="GY230" s="43"/>
      <c r="GZ230" s="43"/>
      <c r="HA230" s="43"/>
      <c r="HB230" s="43"/>
      <c r="HC230" s="43"/>
      <c r="HD230" s="43"/>
      <c r="HE230" s="43"/>
      <c r="HF230" s="43"/>
      <c r="HG230" s="43"/>
      <c r="HH230" s="43"/>
      <c r="HI230" s="43"/>
      <c r="HJ230" s="43"/>
      <c r="HK230" s="43"/>
      <c r="HL230" s="43"/>
      <c r="HM230" s="43"/>
      <c r="HN230" s="43"/>
      <c r="HO230" s="43"/>
      <c r="HP230" s="43"/>
      <c r="HQ230" s="43"/>
      <c r="HR230" s="43"/>
      <c r="HS230" s="43"/>
      <c r="HT230" s="43"/>
      <c r="HU230" s="43"/>
      <c r="HV230" s="43"/>
      <c r="HW230" s="43"/>
      <c r="HX230" s="43"/>
      <c r="HY230" s="43"/>
      <c r="HZ230" s="43"/>
      <c r="IA230" s="43"/>
      <c r="IB230" s="43"/>
      <c r="IC230" s="43"/>
      <c r="ID230" s="43"/>
      <c r="IE230" s="43"/>
      <c r="IF230" s="43"/>
      <c r="IG230" s="43"/>
      <c r="IH230" s="43"/>
      <c r="II230" s="43"/>
      <c r="IJ230" s="43"/>
      <c r="IK230" s="43"/>
      <c r="IL230" s="43"/>
      <c r="IM230" s="43"/>
      <c r="IN230" s="43"/>
      <c r="IO230" s="43"/>
      <c r="IP230" s="43"/>
      <c r="IQ230" s="43"/>
      <c r="IR230" s="43"/>
      <c r="IS230" s="43"/>
      <c r="IT230" s="43"/>
      <c r="IU230" s="43"/>
      <c r="IV230" s="43"/>
    </row>
    <row r="231" spans="1:256" ht="15">
      <c r="A231" s="36"/>
      <c r="B231" s="38" t="s">
        <v>187</v>
      </c>
      <c r="C231" s="70">
        <f>D231+G231+SUM(J231:N231)+Q231</f>
        <v>230</v>
      </c>
      <c r="D231" s="70">
        <f>SUM(E231:F231)</f>
        <v>0</v>
      </c>
      <c r="E231" s="70"/>
      <c r="F231" s="5"/>
      <c r="G231" s="70">
        <f>SUM(H231:I231)</f>
        <v>230</v>
      </c>
      <c r="H231" s="3">
        <v>230</v>
      </c>
      <c r="I231" s="3"/>
      <c r="J231" s="3"/>
      <c r="K231" s="3"/>
      <c r="L231" s="3"/>
      <c r="M231" s="3"/>
      <c r="N231" s="3">
        <f aca="true" t="shared" si="87" ref="N231:N264">SUM(O231:P231)</f>
        <v>0</v>
      </c>
      <c r="O231" s="23"/>
      <c r="P231" s="23"/>
      <c r="Q231" s="23"/>
      <c r="R231" s="69"/>
      <c r="S231" s="69"/>
      <c r="T231" s="69"/>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c r="HI231" s="26"/>
      <c r="HJ231" s="26"/>
      <c r="HK231" s="26"/>
      <c r="HL231" s="26"/>
      <c r="HM231" s="26"/>
      <c r="HN231" s="26"/>
      <c r="HO231" s="26"/>
      <c r="HP231" s="26"/>
      <c r="HQ231" s="26"/>
      <c r="HR231" s="26"/>
      <c r="HS231" s="26"/>
      <c r="HT231" s="26"/>
      <c r="HU231" s="26"/>
      <c r="HV231" s="26"/>
      <c r="HW231" s="26"/>
      <c r="HX231" s="26"/>
      <c r="HY231" s="26"/>
      <c r="HZ231" s="26"/>
      <c r="IA231" s="26"/>
      <c r="IB231" s="26"/>
      <c r="IC231" s="26"/>
      <c r="ID231" s="26"/>
      <c r="IE231" s="26"/>
      <c r="IF231" s="26"/>
      <c r="IG231" s="26"/>
      <c r="IH231" s="26"/>
      <c r="II231" s="26"/>
      <c r="IJ231" s="26"/>
      <c r="IK231" s="26"/>
      <c r="IL231" s="26"/>
      <c r="IM231" s="26"/>
      <c r="IN231" s="26"/>
      <c r="IO231" s="26"/>
      <c r="IP231" s="26"/>
      <c r="IQ231" s="26"/>
      <c r="IR231" s="26"/>
      <c r="IS231" s="26"/>
      <c r="IT231" s="26"/>
      <c r="IU231" s="26"/>
      <c r="IV231" s="26"/>
    </row>
    <row r="232" spans="1:256" ht="15.75">
      <c r="A232" s="46">
        <v>2</v>
      </c>
      <c r="B232" s="47" t="s">
        <v>165</v>
      </c>
      <c r="C232" s="74">
        <f>C233</f>
        <v>70</v>
      </c>
      <c r="D232" s="74">
        <f aca="true" t="shared" si="88" ref="D232:Q232">D233</f>
        <v>0</v>
      </c>
      <c r="E232" s="74">
        <f t="shared" si="88"/>
        <v>0</v>
      </c>
      <c r="F232" s="74">
        <f t="shared" si="88"/>
        <v>0</v>
      </c>
      <c r="G232" s="74">
        <f t="shared" si="88"/>
        <v>70</v>
      </c>
      <c r="H232" s="74">
        <f t="shared" si="88"/>
        <v>70</v>
      </c>
      <c r="I232" s="74">
        <f t="shared" si="88"/>
        <v>0</v>
      </c>
      <c r="J232" s="74">
        <f t="shared" si="88"/>
        <v>0</v>
      </c>
      <c r="K232" s="74">
        <f t="shared" si="88"/>
        <v>0</v>
      </c>
      <c r="L232" s="74">
        <f t="shared" si="88"/>
        <v>0</v>
      </c>
      <c r="M232" s="74">
        <f t="shared" si="88"/>
        <v>0</v>
      </c>
      <c r="N232" s="74">
        <f t="shared" si="88"/>
        <v>0</v>
      </c>
      <c r="O232" s="74">
        <f t="shared" si="88"/>
        <v>0</v>
      </c>
      <c r="P232" s="74">
        <f t="shared" si="88"/>
        <v>0</v>
      </c>
      <c r="Q232" s="74">
        <f t="shared" si="88"/>
        <v>0</v>
      </c>
      <c r="R232" s="69"/>
      <c r="S232" s="69"/>
      <c r="T232" s="69"/>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3"/>
      <c r="DH232" s="43"/>
      <c r="DI232" s="43"/>
      <c r="DJ232" s="43"/>
      <c r="DK232" s="43"/>
      <c r="DL232" s="43"/>
      <c r="DM232" s="43"/>
      <c r="DN232" s="43"/>
      <c r="DO232" s="43"/>
      <c r="DP232" s="43"/>
      <c r="DQ232" s="43"/>
      <c r="DR232" s="43"/>
      <c r="DS232" s="43"/>
      <c r="DT232" s="43"/>
      <c r="DU232" s="43"/>
      <c r="DV232" s="43"/>
      <c r="DW232" s="43"/>
      <c r="DX232" s="43"/>
      <c r="DY232" s="43"/>
      <c r="DZ232" s="43"/>
      <c r="EA232" s="43"/>
      <c r="EB232" s="43"/>
      <c r="EC232" s="43"/>
      <c r="ED232" s="43"/>
      <c r="EE232" s="43"/>
      <c r="EF232" s="43"/>
      <c r="EG232" s="43"/>
      <c r="EH232" s="43"/>
      <c r="EI232" s="43"/>
      <c r="EJ232" s="43"/>
      <c r="EK232" s="43"/>
      <c r="EL232" s="43"/>
      <c r="EM232" s="43"/>
      <c r="EN232" s="43"/>
      <c r="EO232" s="43"/>
      <c r="EP232" s="43"/>
      <c r="EQ232" s="43"/>
      <c r="ER232" s="43"/>
      <c r="ES232" s="43"/>
      <c r="ET232" s="43"/>
      <c r="EU232" s="43"/>
      <c r="EV232" s="43"/>
      <c r="EW232" s="43"/>
      <c r="EX232" s="43"/>
      <c r="EY232" s="43"/>
      <c r="EZ232" s="43"/>
      <c r="FA232" s="43"/>
      <c r="FB232" s="43"/>
      <c r="FC232" s="43"/>
      <c r="FD232" s="43"/>
      <c r="FE232" s="43"/>
      <c r="FF232" s="43"/>
      <c r="FG232" s="43"/>
      <c r="FH232" s="43"/>
      <c r="FI232" s="43"/>
      <c r="FJ232" s="43"/>
      <c r="FK232" s="43"/>
      <c r="FL232" s="43"/>
      <c r="FM232" s="43"/>
      <c r="FN232" s="43"/>
      <c r="FO232" s="43"/>
      <c r="FP232" s="43"/>
      <c r="FQ232" s="43"/>
      <c r="FR232" s="43"/>
      <c r="FS232" s="43"/>
      <c r="FT232" s="43"/>
      <c r="FU232" s="43"/>
      <c r="FV232" s="43"/>
      <c r="FW232" s="43"/>
      <c r="FX232" s="43"/>
      <c r="FY232" s="43"/>
      <c r="FZ232" s="43"/>
      <c r="GA232" s="43"/>
      <c r="GB232" s="43"/>
      <c r="GC232" s="43"/>
      <c r="GD232" s="43"/>
      <c r="GE232" s="43"/>
      <c r="GF232" s="43"/>
      <c r="GG232" s="43"/>
      <c r="GH232" s="43"/>
      <c r="GI232" s="43"/>
      <c r="GJ232" s="43"/>
      <c r="GK232" s="43"/>
      <c r="GL232" s="43"/>
      <c r="GM232" s="43"/>
      <c r="GN232" s="43"/>
      <c r="GO232" s="43"/>
      <c r="GP232" s="43"/>
      <c r="GQ232" s="43"/>
      <c r="GR232" s="43"/>
      <c r="GS232" s="43"/>
      <c r="GT232" s="43"/>
      <c r="GU232" s="43"/>
      <c r="GV232" s="43"/>
      <c r="GW232" s="43"/>
      <c r="GX232" s="43"/>
      <c r="GY232" s="43"/>
      <c r="GZ232" s="43"/>
      <c r="HA232" s="43"/>
      <c r="HB232" s="43"/>
      <c r="HC232" s="43"/>
      <c r="HD232" s="43"/>
      <c r="HE232" s="43"/>
      <c r="HF232" s="43"/>
      <c r="HG232" s="43"/>
      <c r="HH232" s="43"/>
      <c r="HI232" s="43"/>
      <c r="HJ232" s="43"/>
      <c r="HK232" s="43"/>
      <c r="HL232" s="43"/>
      <c r="HM232" s="43"/>
      <c r="HN232" s="43"/>
      <c r="HO232" s="43"/>
      <c r="HP232" s="43"/>
      <c r="HQ232" s="43"/>
      <c r="HR232" s="43"/>
      <c r="HS232" s="43"/>
      <c r="HT232" s="43"/>
      <c r="HU232" s="43"/>
      <c r="HV232" s="43"/>
      <c r="HW232" s="43"/>
      <c r="HX232" s="43"/>
      <c r="HY232" s="43"/>
      <c r="HZ232" s="43"/>
      <c r="IA232" s="43"/>
      <c r="IB232" s="43"/>
      <c r="IC232" s="43"/>
      <c r="ID232" s="43"/>
      <c r="IE232" s="43"/>
      <c r="IF232" s="43"/>
      <c r="IG232" s="43"/>
      <c r="IH232" s="43"/>
      <c r="II232" s="43"/>
      <c r="IJ232" s="43"/>
      <c r="IK232" s="43"/>
      <c r="IL232" s="43"/>
      <c r="IM232" s="43"/>
      <c r="IN232" s="43"/>
      <c r="IO232" s="43"/>
      <c r="IP232" s="43"/>
      <c r="IQ232" s="43"/>
      <c r="IR232" s="43"/>
      <c r="IS232" s="43"/>
      <c r="IT232" s="43"/>
      <c r="IU232" s="43"/>
      <c r="IV232" s="43"/>
    </row>
    <row r="233" spans="1:256" ht="15">
      <c r="A233" s="36"/>
      <c r="B233" s="38" t="s">
        <v>188</v>
      </c>
      <c r="C233" s="70">
        <f>D233+G233+SUM(J233:N233)+Q233</f>
        <v>70</v>
      </c>
      <c r="D233" s="70">
        <f>SUM(E233:F233)</f>
        <v>0</v>
      </c>
      <c r="E233" s="70"/>
      <c r="F233" s="5"/>
      <c r="G233" s="70">
        <f>SUM(H233:I233)</f>
        <v>70</v>
      </c>
      <c r="H233" s="3">
        <v>70</v>
      </c>
      <c r="I233" s="3"/>
      <c r="J233" s="3"/>
      <c r="K233" s="3"/>
      <c r="L233" s="3"/>
      <c r="M233" s="3"/>
      <c r="N233" s="3">
        <f t="shared" si="87"/>
        <v>0</v>
      </c>
      <c r="O233" s="5"/>
      <c r="P233" s="5"/>
      <c r="Q233" s="5"/>
      <c r="R233" s="69"/>
      <c r="S233" s="69"/>
      <c r="T233" s="69"/>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c r="HU233" s="26"/>
      <c r="HV233" s="26"/>
      <c r="HW233" s="26"/>
      <c r="HX233" s="26"/>
      <c r="HY233" s="26"/>
      <c r="HZ233" s="26"/>
      <c r="IA233" s="26"/>
      <c r="IB233" s="26"/>
      <c r="IC233" s="26"/>
      <c r="ID233" s="26"/>
      <c r="IE233" s="26"/>
      <c r="IF233" s="26"/>
      <c r="IG233" s="26"/>
      <c r="IH233" s="26"/>
      <c r="II233" s="26"/>
      <c r="IJ233" s="26"/>
      <c r="IK233" s="26"/>
      <c r="IL233" s="26"/>
      <c r="IM233" s="26"/>
      <c r="IN233" s="26"/>
      <c r="IO233" s="26"/>
      <c r="IP233" s="26"/>
      <c r="IQ233" s="26"/>
      <c r="IR233" s="26"/>
      <c r="IS233" s="26"/>
      <c r="IT233" s="26"/>
      <c r="IU233" s="26"/>
      <c r="IV233" s="26"/>
    </row>
    <row r="234" spans="1:256" ht="15.75">
      <c r="A234" s="46">
        <v>3</v>
      </c>
      <c r="B234" s="47" t="s">
        <v>121</v>
      </c>
      <c r="C234" s="74">
        <f>SUM(C235:C236)</f>
        <v>21356</v>
      </c>
      <c r="D234" s="74">
        <f aca="true" t="shared" si="89" ref="D234:Q234">SUM(D235:D236)</f>
        <v>0</v>
      </c>
      <c r="E234" s="74">
        <f t="shared" si="89"/>
        <v>0</v>
      </c>
      <c r="F234" s="74">
        <f t="shared" si="89"/>
        <v>0</v>
      </c>
      <c r="G234" s="74">
        <f t="shared" si="89"/>
        <v>21356</v>
      </c>
      <c r="H234" s="74">
        <f t="shared" si="89"/>
        <v>21356</v>
      </c>
      <c r="I234" s="74">
        <f t="shared" si="89"/>
        <v>0</v>
      </c>
      <c r="J234" s="74">
        <f t="shared" si="89"/>
        <v>0</v>
      </c>
      <c r="K234" s="74">
        <f t="shared" si="89"/>
        <v>0</v>
      </c>
      <c r="L234" s="74">
        <f t="shared" si="89"/>
        <v>0</v>
      </c>
      <c r="M234" s="74">
        <f t="shared" si="89"/>
        <v>0</v>
      </c>
      <c r="N234" s="74">
        <f t="shared" si="89"/>
        <v>0</v>
      </c>
      <c r="O234" s="74">
        <f t="shared" si="89"/>
        <v>0</v>
      </c>
      <c r="P234" s="74">
        <f t="shared" si="89"/>
        <v>0</v>
      </c>
      <c r="Q234" s="74">
        <f t="shared" si="89"/>
        <v>0</v>
      </c>
      <c r="R234" s="69"/>
      <c r="S234" s="69"/>
      <c r="T234" s="69"/>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c r="DN234" s="43"/>
      <c r="DO234" s="43"/>
      <c r="DP234" s="43"/>
      <c r="DQ234" s="43"/>
      <c r="DR234" s="43"/>
      <c r="DS234" s="43"/>
      <c r="DT234" s="43"/>
      <c r="DU234" s="43"/>
      <c r="DV234" s="43"/>
      <c r="DW234" s="43"/>
      <c r="DX234" s="43"/>
      <c r="DY234" s="43"/>
      <c r="DZ234" s="43"/>
      <c r="EA234" s="43"/>
      <c r="EB234" s="43"/>
      <c r="EC234" s="43"/>
      <c r="ED234" s="43"/>
      <c r="EE234" s="43"/>
      <c r="EF234" s="43"/>
      <c r="EG234" s="43"/>
      <c r="EH234" s="43"/>
      <c r="EI234" s="43"/>
      <c r="EJ234" s="43"/>
      <c r="EK234" s="43"/>
      <c r="EL234" s="43"/>
      <c r="EM234" s="43"/>
      <c r="EN234" s="43"/>
      <c r="EO234" s="43"/>
      <c r="EP234" s="43"/>
      <c r="EQ234" s="43"/>
      <c r="ER234" s="43"/>
      <c r="ES234" s="43"/>
      <c r="ET234" s="43"/>
      <c r="EU234" s="43"/>
      <c r="EV234" s="43"/>
      <c r="EW234" s="43"/>
      <c r="EX234" s="43"/>
      <c r="EY234" s="43"/>
      <c r="EZ234" s="43"/>
      <c r="FA234" s="43"/>
      <c r="FB234" s="43"/>
      <c r="FC234" s="43"/>
      <c r="FD234" s="43"/>
      <c r="FE234" s="43"/>
      <c r="FF234" s="43"/>
      <c r="FG234" s="43"/>
      <c r="FH234" s="43"/>
      <c r="FI234" s="43"/>
      <c r="FJ234" s="43"/>
      <c r="FK234" s="43"/>
      <c r="FL234" s="43"/>
      <c r="FM234" s="43"/>
      <c r="FN234" s="43"/>
      <c r="FO234" s="43"/>
      <c r="FP234" s="43"/>
      <c r="FQ234" s="43"/>
      <c r="FR234" s="43"/>
      <c r="FS234" s="43"/>
      <c r="FT234" s="43"/>
      <c r="FU234" s="43"/>
      <c r="FV234" s="43"/>
      <c r="FW234" s="43"/>
      <c r="FX234" s="43"/>
      <c r="FY234" s="43"/>
      <c r="FZ234" s="43"/>
      <c r="GA234" s="43"/>
      <c r="GB234" s="43"/>
      <c r="GC234" s="43"/>
      <c r="GD234" s="43"/>
      <c r="GE234" s="43"/>
      <c r="GF234" s="43"/>
      <c r="GG234" s="43"/>
      <c r="GH234" s="43"/>
      <c r="GI234" s="43"/>
      <c r="GJ234" s="43"/>
      <c r="GK234" s="43"/>
      <c r="GL234" s="43"/>
      <c r="GM234" s="43"/>
      <c r="GN234" s="43"/>
      <c r="GO234" s="43"/>
      <c r="GP234" s="43"/>
      <c r="GQ234" s="43"/>
      <c r="GR234" s="43"/>
      <c r="GS234" s="43"/>
      <c r="GT234" s="43"/>
      <c r="GU234" s="43"/>
      <c r="GV234" s="43"/>
      <c r="GW234" s="43"/>
      <c r="GX234" s="43"/>
      <c r="GY234" s="43"/>
      <c r="GZ234" s="43"/>
      <c r="HA234" s="43"/>
      <c r="HB234" s="43"/>
      <c r="HC234" s="43"/>
      <c r="HD234" s="43"/>
      <c r="HE234" s="43"/>
      <c r="HF234" s="43"/>
      <c r="HG234" s="43"/>
      <c r="HH234" s="43"/>
      <c r="HI234" s="43"/>
      <c r="HJ234" s="43"/>
      <c r="HK234" s="43"/>
      <c r="HL234" s="43"/>
      <c r="HM234" s="43"/>
      <c r="HN234" s="43"/>
      <c r="HO234" s="43"/>
      <c r="HP234" s="43"/>
      <c r="HQ234" s="43"/>
      <c r="HR234" s="43"/>
      <c r="HS234" s="43"/>
      <c r="HT234" s="43"/>
      <c r="HU234" s="43"/>
      <c r="HV234" s="43"/>
      <c r="HW234" s="43"/>
      <c r="HX234" s="43"/>
      <c r="HY234" s="43"/>
      <c r="HZ234" s="43"/>
      <c r="IA234" s="43"/>
      <c r="IB234" s="43"/>
      <c r="IC234" s="43"/>
      <c r="ID234" s="43"/>
      <c r="IE234" s="43"/>
      <c r="IF234" s="43"/>
      <c r="IG234" s="43"/>
      <c r="IH234" s="43"/>
      <c r="II234" s="43"/>
      <c r="IJ234" s="43"/>
      <c r="IK234" s="43"/>
      <c r="IL234" s="43"/>
      <c r="IM234" s="43"/>
      <c r="IN234" s="43"/>
      <c r="IO234" s="43"/>
      <c r="IP234" s="43"/>
      <c r="IQ234" s="43"/>
      <c r="IR234" s="43"/>
      <c r="IS234" s="43"/>
      <c r="IT234" s="43"/>
      <c r="IU234" s="43"/>
      <c r="IV234" s="43"/>
    </row>
    <row r="235" spans="1:256" ht="27">
      <c r="A235" s="36"/>
      <c r="B235" s="38" t="s">
        <v>189</v>
      </c>
      <c r="C235" s="70">
        <f>D235+G235+SUM(J235:N235)+Q235</f>
        <v>20656</v>
      </c>
      <c r="D235" s="70">
        <f>SUM(E235:F235)</f>
        <v>0</v>
      </c>
      <c r="E235" s="70"/>
      <c r="F235" s="5"/>
      <c r="G235" s="70">
        <f>SUM(H235:I235)</f>
        <v>20656</v>
      </c>
      <c r="H235" s="3">
        <v>20656</v>
      </c>
      <c r="I235" s="3"/>
      <c r="J235" s="3"/>
      <c r="K235" s="3"/>
      <c r="L235" s="3"/>
      <c r="M235" s="3"/>
      <c r="N235" s="3">
        <f>SUM(O235:P235)</f>
        <v>0</v>
      </c>
      <c r="O235" s="5"/>
      <c r="P235" s="5"/>
      <c r="Q235" s="5"/>
      <c r="R235" s="69"/>
      <c r="S235" s="69"/>
      <c r="T235" s="69"/>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c r="IU235" s="27"/>
      <c r="IV235" s="27"/>
    </row>
    <row r="236" spans="1:256" ht="15">
      <c r="A236" s="36"/>
      <c r="B236" s="38" t="s">
        <v>190</v>
      </c>
      <c r="C236" s="70">
        <f>D236+G236+SUM(J236:N236)+Q236</f>
        <v>700</v>
      </c>
      <c r="D236" s="70">
        <f>SUM(E236:F236)</f>
        <v>0</v>
      </c>
      <c r="E236" s="70"/>
      <c r="F236" s="5"/>
      <c r="G236" s="70">
        <f>SUM(H236:I236)</f>
        <v>700</v>
      </c>
      <c r="H236" s="3">
        <v>700</v>
      </c>
      <c r="I236" s="3"/>
      <c r="J236" s="3"/>
      <c r="K236" s="3"/>
      <c r="L236" s="3"/>
      <c r="M236" s="3"/>
      <c r="N236" s="3">
        <f t="shared" si="87"/>
        <v>0</v>
      </c>
      <c r="O236" s="5"/>
      <c r="P236" s="5"/>
      <c r="Q236" s="5"/>
      <c r="R236" s="69"/>
      <c r="S236" s="69"/>
      <c r="T236" s="69"/>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c r="IU236" s="27"/>
      <c r="IV236" s="27"/>
    </row>
    <row r="237" spans="1:256" ht="15.75">
      <c r="A237" s="46">
        <v>4</v>
      </c>
      <c r="B237" s="47" t="s">
        <v>191</v>
      </c>
      <c r="C237" s="74">
        <f>C238</f>
        <v>75</v>
      </c>
      <c r="D237" s="74">
        <f aca="true" t="shared" si="90" ref="D237:Q237">D238</f>
        <v>0</v>
      </c>
      <c r="E237" s="74">
        <f t="shared" si="90"/>
        <v>0</v>
      </c>
      <c r="F237" s="74">
        <f t="shared" si="90"/>
        <v>0</v>
      </c>
      <c r="G237" s="74">
        <f t="shared" si="90"/>
        <v>75</v>
      </c>
      <c r="H237" s="74">
        <f t="shared" si="90"/>
        <v>75</v>
      </c>
      <c r="I237" s="74">
        <f t="shared" si="90"/>
        <v>0</v>
      </c>
      <c r="J237" s="74">
        <f t="shared" si="90"/>
        <v>0</v>
      </c>
      <c r="K237" s="74">
        <f t="shared" si="90"/>
        <v>0</v>
      </c>
      <c r="L237" s="74">
        <f t="shared" si="90"/>
        <v>0</v>
      </c>
      <c r="M237" s="74">
        <f t="shared" si="90"/>
        <v>0</v>
      </c>
      <c r="N237" s="74">
        <f t="shared" si="90"/>
        <v>0</v>
      </c>
      <c r="O237" s="74">
        <f t="shared" si="90"/>
        <v>0</v>
      </c>
      <c r="P237" s="74">
        <f t="shared" si="90"/>
        <v>0</v>
      </c>
      <c r="Q237" s="74">
        <f t="shared" si="90"/>
        <v>0</v>
      </c>
      <c r="R237" s="69"/>
      <c r="S237" s="69"/>
      <c r="T237" s="69"/>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3"/>
      <c r="ET237" s="43"/>
      <c r="EU237" s="43"/>
      <c r="EV237" s="43"/>
      <c r="EW237" s="43"/>
      <c r="EX237" s="43"/>
      <c r="EY237" s="43"/>
      <c r="EZ237" s="43"/>
      <c r="FA237" s="43"/>
      <c r="FB237" s="43"/>
      <c r="FC237" s="43"/>
      <c r="FD237" s="43"/>
      <c r="FE237" s="43"/>
      <c r="FF237" s="43"/>
      <c r="FG237" s="43"/>
      <c r="FH237" s="43"/>
      <c r="FI237" s="43"/>
      <c r="FJ237" s="43"/>
      <c r="FK237" s="43"/>
      <c r="FL237" s="43"/>
      <c r="FM237" s="43"/>
      <c r="FN237" s="43"/>
      <c r="FO237" s="43"/>
      <c r="FP237" s="43"/>
      <c r="FQ237" s="43"/>
      <c r="FR237" s="43"/>
      <c r="FS237" s="43"/>
      <c r="FT237" s="43"/>
      <c r="FU237" s="43"/>
      <c r="FV237" s="43"/>
      <c r="FW237" s="43"/>
      <c r="FX237" s="43"/>
      <c r="FY237" s="43"/>
      <c r="FZ237" s="43"/>
      <c r="GA237" s="43"/>
      <c r="GB237" s="43"/>
      <c r="GC237" s="43"/>
      <c r="GD237" s="43"/>
      <c r="GE237" s="43"/>
      <c r="GF237" s="43"/>
      <c r="GG237" s="43"/>
      <c r="GH237" s="43"/>
      <c r="GI237" s="43"/>
      <c r="GJ237" s="43"/>
      <c r="GK237" s="43"/>
      <c r="GL237" s="43"/>
      <c r="GM237" s="43"/>
      <c r="GN237" s="43"/>
      <c r="GO237" s="43"/>
      <c r="GP237" s="43"/>
      <c r="GQ237" s="43"/>
      <c r="GR237" s="43"/>
      <c r="GS237" s="43"/>
      <c r="GT237" s="43"/>
      <c r="GU237" s="43"/>
      <c r="GV237" s="43"/>
      <c r="GW237" s="43"/>
      <c r="GX237" s="43"/>
      <c r="GY237" s="43"/>
      <c r="GZ237" s="43"/>
      <c r="HA237" s="43"/>
      <c r="HB237" s="43"/>
      <c r="HC237" s="43"/>
      <c r="HD237" s="43"/>
      <c r="HE237" s="43"/>
      <c r="HF237" s="43"/>
      <c r="HG237" s="43"/>
      <c r="HH237" s="43"/>
      <c r="HI237" s="43"/>
      <c r="HJ237" s="43"/>
      <c r="HK237" s="43"/>
      <c r="HL237" s="43"/>
      <c r="HM237" s="43"/>
      <c r="HN237" s="43"/>
      <c r="HO237" s="43"/>
      <c r="HP237" s="43"/>
      <c r="HQ237" s="43"/>
      <c r="HR237" s="43"/>
      <c r="HS237" s="43"/>
      <c r="HT237" s="43"/>
      <c r="HU237" s="43"/>
      <c r="HV237" s="43"/>
      <c r="HW237" s="43"/>
      <c r="HX237" s="43"/>
      <c r="HY237" s="43"/>
      <c r="HZ237" s="43"/>
      <c r="IA237" s="43"/>
      <c r="IB237" s="43"/>
      <c r="IC237" s="43"/>
      <c r="ID237" s="43"/>
      <c r="IE237" s="43"/>
      <c r="IF237" s="43"/>
      <c r="IG237" s="43"/>
      <c r="IH237" s="43"/>
      <c r="II237" s="43"/>
      <c r="IJ237" s="43"/>
      <c r="IK237" s="43"/>
      <c r="IL237" s="43"/>
      <c r="IM237" s="43"/>
      <c r="IN237" s="43"/>
      <c r="IO237" s="43"/>
      <c r="IP237" s="43"/>
      <c r="IQ237" s="43"/>
      <c r="IR237" s="43"/>
      <c r="IS237" s="43"/>
      <c r="IT237" s="43"/>
      <c r="IU237" s="43"/>
      <c r="IV237" s="43"/>
    </row>
    <row r="238" spans="1:256" ht="15">
      <c r="A238" s="36"/>
      <c r="B238" s="38" t="s">
        <v>188</v>
      </c>
      <c r="C238" s="70">
        <f>D238+G238+SUM(J238:N238)+Q238</f>
        <v>75</v>
      </c>
      <c r="D238" s="70">
        <f>SUM(E238:F238)</f>
        <v>0</v>
      </c>
      <c r="E238" s="70"/>
      <c r="F238" s="5"/>
      <c r="G238" s="70">
        <f>SUM(H238:I238)</f>
        <v>75</v>
      </c>
      <c r="H238" s="3">
        <v>75</v>
      </c>
      <c r="I238" s="3"/>
      <c r="J238" s="3"/>
      <c r="K238" s="3"/>
      <c r="L238" s="3"/>
      <c r="M238" s="3"/>
      <c r="N238" s="3">
        <f t="shared" si="87"/>
        <v>0</v>
      </c>
      <c r="O238" s="5"/>
      <c r="P238" s="5"/>
      <c r="Q238" s="5"/>
      <c r="R238" s="69"/>
      <c r="S238" s="69"/>
      <c r="T238" s="69"/>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c r="IU238" s="27"/>
      <c r="IV238" s="27"/>
    </row>
    <row r="239" spans="1:256" ht="15.75">
      <c r="A239" s="46">
        <v>5</v>
      </c>
      <c r="B239" s="47" t="s">
        <v>33</v>
      </c>
      <c r="C239" s="74">
        <f>C240</f>
        <v>10</v>
      </c>
      <c r="D239" s="74">
        <f aca="true" t="shared" si="91" ref="D239:Q239">D240</f>
        <v>0</v>
      </c>
      <c r="E239" s="74">
        <f t="shared" si="91"/>
        <v>0</v>
      </c>
      <c r="F239" s="74">
        <f t="shared" si="91"/>
        <v>0</v>
      </c>
      <c r="G239" s="74">
        <f t="shared" si="91"/>
        <v>10</v>
      </c>
      <c r="H239" s="74">
        <f t="shared" si="91"/>
        <v>10</v>
      </c>
      <c r="I239" s="74">
        <f t="shared" si="91"/>
        <v>0</v>
      </c>
      <c r="J239" s="74">
        <f t="shared" si="91"/>
        <v>0</v>
      </c>
      <c r="K239" s="74">
        <f t="shared" si="91"/>
        <v>0</v>
      </c>
      <c r="L239" s="74">
        <f t="shared" si="91"/>
        <v>0</v>
      </c>
      <c r="M239" s="74">
        <f t="shared" si="91"/>
        <v>0</v>
      </c>
      <c r="N239" s="74">
        <f t="shared" si="91"/>
        <v>0</v>
      </c>
      <c r="O239" s="74">
        <f t="shared" si="91"/>
        <v>0</v>
      </c>
      <c r="P239" s="74">
        <f t="shared" si="91"/>
        <v>0</v>
      </c>
      <c r="Q239" s="74">
        <f t="shared" si="91"/>
        <v>0</v>
      </c>
      <c r="R239" s="69"/>
      <c r="S239" s="69"/>
      <c r="T239" s="69"/>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3"/>
      <c r="GS239" s="43"/>
      <c r="GT239" s="43"/>
      <c r="GU239" s="43"/>
      <c r="GV239" s="43"/>
      <c r="GW239" s="43"/>
      <c r="GX239" s="43"/>
      <c r="GY239" s="43"/>
      <c r="GZ239" s="43"/>
      <c r="HA239" s="43"/>
      <c r="HB239" s="43"/>
      <c r="HC239" s="43"/>
      <c r="HD239" s="43"/>
      <c r="HE239" s="43"/>
      <c r="HF239" s="43"/>
      <c r="HG239" s="43"/>
      <c r="HH239" s="43"/>
      <c r="HI239" s="43"/>
      <c r="HJ239" s="43"/>
      <c r="HK239" s="43"/>
      <c r="HL239" s="43"/>
      <c r="HM239" s="43"/>
      <c r="HN239" s="43"/>
      <c r="HO239" s="43"/>
      <c r="HP239" s="43"/>
      <c r="HQ239" s="43"/>
      <c r="HR239" s="43"/>
      <c r="HS239" s="43"/>
      <c r="HT239" s="43"/>
      <c r="HU239" s="43"/>
      <c r="HV239" s="43"/>
      <c r="HW239" s="43"/>
      <c r="HX239" s="43"/>
      <c r="HY239" s="43"/>
      <c r="HZ239" s="43"/>
      <c r="IA239" s="43"/>
      <c r="IB239" s="43"/>
      <c r="IC239" s="43"/>
      <c r="ID239" s="43"/>
      <c r="IE239" s="43"/>
      <c r="IF239" s="43"/>
      <c r="IG239" s="43"/>
      <c r="IH239" s="43"/>
      <c r="II239" s="43"/>
      <c r="IJ239" s="43"/>
      <c r="IK239" s="43"/>
      <c r="IL239" s="43"/>
      <c r="IM239" s="43"/>
      <c r="IN239" s="43"/>
      <c r="IO239" s="43"/>
      <c r="IP239" s="43"/>
      <c r="IQ239" s="43"/>
      <c r="IR239" s="43"/>
      <c r="IS239" s="43"/>
      <c r="IT239" s="43"/>
      <c r="IU239" s="43"/>
      <c r="IV239" s="43"/>
    </row>
    <row r="240" spans="1:256" ht="15">
      <c r="A240" s="36"/>
      <c r="B240" s="38" t="s">
        <v>188</v>
      </c>
      <c r="C240" s="70">
        <f>D240+G240+SUM(J240:N240)+Q240</f>
        <v>10</v>
      </c>
      <c r="D240" s="70">
        <f>SUM(E240:F240)</f>
        <v>0</v>
      </c>
      <c r="E240" s="70"/>
      <c r="F240" s="5"/>
      <c r="G240" s="70">
        <f>SUM(H240:I240)</f>
        <v>10</v>
      </c>
      <c r="H240" s="3">
        <v>10</v>
      </c>
      <c r="I240" s="3"/>
      <c r="J240" s="3"/>
      <c r="K240" s="3"/>
      <c r="L240" s="3"/>
      <c r="M240" s="3"/>
      <c r="N240" s="3">
        <f t="shared" si="87"/>
        <v>0</v>
      </c>
      <c r="O240" s="5"/>
      <c r="P240" s="5"/>
      <c r="Q240" s="5"/>
      <c r="R240" s="69"/>
      <c r="S240" s="69"/>
      <c r="T240" s="69"/>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row>
    <row r="241" spans="1:256" ht="15.75">
      <c r="A241" s="46">
        <v>6</v>
      </c>
      <c r="B241" s="47" t="s">
        <v>139</v>
      </c>
      <c r="C241" s="74">
        <f>C242</f>
        <v>805</v>
      </c>
      <c r="D241" s="74">
        <f aca="true" t="shared" si="92" ref="D241:Q241">D242</f>
        <v>0</v>
      </c>
      <c r="E241" s="74">
        <f t="shared" si="92"/>
        <v>0</v>
      </c>
      <c r="F241" s="74">
        <f t="shared" si="92"/>
        <v>0</v>
      </c>
      <c r="G241" s="74">
        <f t="shared" si="92"/>
        <v>805</v>
      </c>
      <c r="H241" s="74">
        <f t="shared" si="92"/>
        <v>805</v>
      </c>
      <c r="I241" s="74">
        <f t="shared" si="92"/>
        <v>0</v>
      </c>
      <c r="J241" s="74">
        <f t="shared" si="92"/>
        <v>0</v>
      </c>
      <c r="K241" s="74">
        <f t="shared" si="92"/>
        <v>0</v>
      </c>
      <c r="L241" s="74">
        <f t="shared" si="92"/>
        <v>0</v>
      </c>
      <c r="M241" s="74">
        <f t="shared" si="92"/>
        <v>0</v>
      </c>
      <c r="N241" s="74">
        <f t="shared" si="92"/>
        <v>0</v>
      </c>
      <c r="O241" s="74">
        <f t="shared" si="92"/>
        <v>0</v>
      </c>
      <c r="P241" s="74">
        <f t="shared" si="92"/>
        <v>0</v>
      </c>
      <c r="Q241" s="74">
        <f t="shared" si="92"/>
        <v>0</v>
      </c>
      <c r="R241" s="69"/>
      <c r="S241" s="69"/>
      <c r="T241" s="69"/>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c r="DN241" s="43"/>
      <c r="DO241" s="43"/>
      <c r="DP241" s="43"/>
      <c r="DQ241" s="43"/>
      <c r="DR241" s="43"/>
      <c r="DS241" s="43"/>
      <c r="DT241" s="43"/>
      <c r="DU241" s="43"/>
      <c r="DV241" s="43"/>
      <c r="DW241" s="43"/>
      <c r="DX241" s="43"/>
      <c r="DY241" s="43"/>
      <c r="DZ241" s="43"/>
      <c r="EA241" s="43"/>
      <c r="EB241" s="43"/>
      <c r="EC241" s="43"/>
      <c r="ED241" s="43"/>
      <c r="EE241" s="43"/>
      <c r="EF241" s="43"/>
      <c r="EG241" s="43"/>
      <c r="EH241" s="43"/>
      <c r="EI241" s="43"/>
      <c r="EJ241" s="43"/>
      <c r="EK241" s="43"/>
      <c r="EL241" s="43"/>
      <c r="EM241" s="43"/>
      <c r="EN241" s="43"/>
      <c r="EO241" s="43"/>
      <c r="EP241" s="43"/>
      <c r="EQ241" s="43"/>
      <c r="ER241" s="43"/>
      <c r="ES241" s="43"/>
      <c r="ET241" s="43"/>
      <c r="EU241" s="43"/>
      <c r="EV241" s="43"/>
      <c r="EW241" s="43"/>
      <c r="EX241" s="43"/>
      <c r="EY241" s="43"/>
      <c r="EZ241" s="43"/>
      <c r="FA241" s="43"/>
      <c r="FB241" s="43"/>
      <c r="FC241" s="43"/>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3"/>
      <c r="GQ241" s="43"/>
      <c r="GR241" s="43"/>
      <c r="GS241" s="43"/>
      <c r="GT241" s="43"/>
      <c r="GU241" s="43"/>
      <c r="GV241" s="43"/>
      <c r="GW241" s="43"/>
      <c r="GX241" s="43"/>
      <c r="GY241" s="43"/>
      <c r="GZ241" s="43"/>
      <c r="HA241" s="43"/>
      <c r="HB241" s="43"/>
      <c r="HC241" s="43"/>
      <c r="HD241" s="43"/>
      <c r="HE241" s="43"/>
      <c r="HF241" s="43"/>
      <c r="HG241" s="43"/>
      <c r="HH241" s="43"/>
      <c r="HI241" s="43"/>
      <c r="HJ241" s="43"/>
      <c r="HK241" s="43"/>
      <c r="HL241" s="43"/>
      <c r="HM241" s="43"/>
      <c r="HN241" s="43"/>
      <c r="HO241" s="43"/>
      <c r="HP241" s="43"/>
      <c r="HQ241" s="43"/>
      <c r="HR241" s="43"/>
      <c r="HS241" s="43"/>
      <c r="HT241" s="43"/>
      <c r="HU241" s="43"/>
      <c r="HV241" s="43"/>
      <c r="HW241" s="43"/>
      <c r="HX241" s="43"/>
      <c r="HY241" s="43"/>
      <c r="HZ241" s="43"/>
      <c r="IA241" s="43"/>
      <c r="IB241" s="43"/>
      <c r="IC241" s="43"/>
      <c r="ID241" s="43"/>
      <c r="IE241" s="43"/>
      <c r="IF241" s="43"/>
      <c r="IG241" s="43"/>
      <c r="IH241" s="43"/>
      <c r="II241" s="43"/>
      <c r="IJ241" s="43"/>
      <c r="IK241" s="43"/>
      <c r="IL241" s="43"/>
      <c r="IM241" s="43"/>
      <c r="IN241" s="43"/>
      <c r="IO241" s="43"/>
      <c r="IP241" s="43"/>
      <c r="IQ241" s="43"/>
      <c r="IR241" s="43"/>
      <c r="IS241" s="43"/>
      <c r="IT241" s="43"/>
      <c r="IU241" s="43"/>
      <c r="IV241" s="43"/>
    </row>
    <row r="242" spans="1:256" ht="15">
      <c r="A242" s="36"/>
      <c r="B242" s="38" t="s">
        <v>188</v>
      </c>
      <c r="C242" s="70">
        <f>D242+G242+SUM(J242:N242)+Q242</f>
        <v>805</v>
      </c>
      <c r="D242" s="70">
        <f>SUM(E242:F242)</f>
        <v>0</v>
      </c>
      <c r="E242" s="70"/>
      <c r="F242" s="5"/>
      <c r="G242" s="70">
        <f>SUM(H242:I242)</f>
        <v>805</v>
      </c>
      <c r="H242" s="3">
        <v>805</v>
      </c>
      <c r="I242" s="3"/>
      <c r="J242" s="3"/>
      <c r="K242" s="3"/>
      <c r="L242" s="3"/>
      <c r="M242" s="3"/>
      <c r="N242" s="3">
        <f t="shared" si="87"/>
        <v>0</v>
      </c>
      <c r="O242" s="96"/>
      <c r="P242" s="96"/>
      <c r="Q242" s="96"/>
      <c r="R242" s="69"/>
      <c r="S242" s="69"/>
      <c r="T242" s="69"/>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c r="IU242" s="27"/>
      <c r="IV242" s="27"/>
    </row>
    <row r="243" spans="1:256" ht="15.75">
      <c r="A243" s="46">
        <v>7</v>
      </c>
      <c r="B243" s="47" t="s">
        <v>192</v>
      </c>
      <c r="C243" s="74">
        <f>C244</f>
        <v>47</v>
      </c>
      <c r="D243" s="74">
        <f aca="true" t="shared" si="93" ref="D243:Q243">D244</f>
        <v>0</v>
      </c>
      <c r="E243" s="74">
        <f t="shared" si="93"/>
        <v>0</v>
      </c>
      <c r="F243" s="74">
        <f t="shared" si="93"/>
        <v>0</v>
      </c>
      <c r="G243" s="74">
        <f t="shared" si="93"/>
        <v>47</v>
      </c>
      <c r="H243" s="74">
        <f t="shared" si="93"/>
        <v>47</v>
      </c>
      <c r="I243" s="74">
        <f t="shared" si="93"/>
        <v>0</v>
      </c>
      <c r="J243" s="74">
        <f t="shared" si="93"/>
        <v>0</v>
      </c>
      <c r="K243" s="74">
        <f t="shared" si="93"/>
        <v>0</v>
      </c>
      <c r="L243" s="74">
        <f t="shared" si="93"/>
        <v>0</v>
      </c>
      <c r="M243" s="74">
        <f t="shared" si="93"/>
        <v>0</v>
      </c>
      <c r="N243" s="74">
        <f t="shared" si="93"/>
        <v>0</v>
      </c>
      <c r="O243" s="74">
        <f t="shared" si="93"/>
        <v>0</v>
      </c>
      <c r="P243" s="74">
        <f t="shared" si="93"/>
        <v>0</v>
      </c>
      <c r="Q243" s="74">
        <f t="shared" si="93"/>
        <v>0</v>
      </c>
      <c r="R243" s="69"/>
      <c r="S243" s="69"/>
      <c r="T243" s="69"/>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c r="DO243" s="43"/>
      <c r="DP243" s="43"/>
      <c r="DQ243" s="43"/>
      <c r="DR243" s="43"/>
      <c r="DS243" s="43"/>
      <c r="DT243" s="43"/>
      <c r="DU243" s="43"/>
      <c r="DV243" s="43"/>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3"/>
      <c r="ET243" s="43"/>
      <c r="EU243" s="43"/>
      <c r="EV243" s="43"/>
      <c r="EW243" s="43"/>
      <c r="EX243" s="43"/>
      <c r="EY243" s="43"/>
      <c r="EZ243" s="43"/>
      <c r="FA243" s="43"/>
      <c r="FB243" s="43"/>
      <c r="FC243" s="43"/>
      <c r="FD243" s="43"/>
      <c r="FE243" s="43"/>
      <c r="FF243" s="43"/>
      <c r="FG243" s="43"/>
      <c r="FH243" s="43"/>
      <c r="FI243" s="43"/>
      <c r="FJ243" s="43"/>
      <c r="FK243" s="43"/>
      <c r="FL243" s="43"/>
      <c r="FM243" s="43"/>
      <c r="FN243" s="43"/>
      <c r="FO243" s="43"/>
      <c r="FP243" s="43"/>
      <c r="FQ243" s="43"/>
      <c r="FR243" s="43"/>
      <c r="FS243" s="43"/>
      <c r="FT243" s="43"/>
      <c r="FU243" s="43"/>
      <c r="FV243" s="43"/>
      <c r="FW243" s="43"/>
      <c r="FX243" s="43"/>
      <c r="FY243" s="43"/>
      <c r="FZ243" s="43"/>
      <c r="GA243" s="43"/>
      <c r="GB243" s="43"/>
      <c r="GC243" s="43"/>
      <c r="GD243" s="43"/>
      <c r="GE243" s="43"/>
      <c r="GF243" s="43"/>
      <c r="GG243" s="43"/>
      <c r="GH243" s="43"/>
      <c r="GI243" s="43"/>
      <c r="GJ243" s="43"/>
      <c r="GK243" s="43"/>
      <c r="GL243" s="43"/>
      <c r="GM243" s="43"/>
      <c r="GN243" s="43"/>
      <c r="GO243" s="43"/>
      <c r="GP243" s="43"/>
      <c r="GQ243" s="43"/>
      <c r="GR243" s="43"/>
      <c r="GS243" s="43"/>
      <c r="GT243" s="43"/>
      <c r="GU243" s="43"/>
      <c r="GV243" s="43"/>
      <c r="GW243" s="43"/>
      <c r="GX243" s="43"/>
      <c r="GY243" s="43"/>
      <c r="GZ243" s="43"/>
      <c r="HA243" s="43"/>
      <c r="HB243" s="43"/>
      <c r="HC243" s="43"/>
      <c r="HD243" s="43"/>
      <c r="HE243" s="43"/>
      <c r="HF243" s="43"/>
      <c r="HG243" s="43"/>
      <c r="HH243" s="43"/>
      <c r="HI243" s="43"/>
      <c r="HJ243" s="43"/>
      <c r="HK243" s="43"/>
      <c r="HL243" s="43"/>
      <c r="HM243" s="43"/>
      <c r="HN243" s="43"/>
      <c r="HO243" s="43"/>
      <c r="HP243" s="43"/>
      <c r="HQ243" s="43"/>
      <c r="HR243" s="43"/>
      <c r="HS243" s="43"/>
      <c r="HT243" s="43"/>
      <c r="HU243" s="43"/>
      <c r="HV243" s="43"/>
      <c r="HW243" s="43"/>
      <c r="HX243" s="43"/>
      <c r="HY243" s="43"/>
      <c r="HZ243" s="43"/>
      <c r="IA243" s="43"/>
      <c r="IB243" s="43"/>
      <c r="IC243" s="43"/>
      <c r="ID243" s="43"/>
      <c r="IE243" s="43"/>
      <c r="IF243" s="43"/>
      <c r="IG243" s="43"/>
      <c r="IH243" s="43"/>
      <c r="II243" s="43"/>
      <c r="IJ243" s="43"/>
      <c r="IK243" s="43"/>
      <c r="IL243" s="43"/>
      <c r="IM243" s="43"/>
      <c r="IN243" s="43"/>
      <c r="IO243" s="43"/>
      <c r="IP243" s="43"/>
      <c r="IQ243" s="43"/>
      <c r="IR243" s="43"/>
      <c r="IS243" s="43"/>
      <c r="IT243" s="43"/>
      <c r="IU243" s="43"/>
      <c r="IV243" s="43"/>
    </row>
    <row r="244" spans="1:256" ht="15">
      <c r="A244" s="36"/>
      <c r="B244" s="38" t="s">
        <v>188</v>
      </c>
      <c r="C244" s="70">
        <f>D244+G244+SUM(J244:N244)+Q244</f>
        <v>47</v>
      </c>
      <c r="D244" s="70">
        <f>SUM(E244:F244)</f>
        <v>0</v>
      </c>
      <c r="E244" s="70"/>
      <c r="F244" s="5"/>
      <c r="G244" s="70">
        <f>SUM(H244:I244)</f>
        <v>47</v>
      </c>
      <c r="H244" s="3">
        <v>47</v>
      </c>
      <c r="I244" s="3"/>
      <c r="J244" s="3"/>
      <c r="K244" s="3"/>
      <c r="L244" s="3"/>
      <c r="M244" s="3"/>
      <c r="N244" s="3">
        <f t="shared" si="87"/>
        <v>0</v>
      </c>
      <c r="O244" s="74"/>
      <c r="P244" s="74"/>
      <c r="Q244" s="74"/>
      <c r="R244" s="69"/>
      <c r="S244" s="69"/>
      <c r="T244" s="69"/>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c r="IN244" s="26"/>
      <c r="IO244" s="26"/>
      <c r="IP244" s="26"/>
      <c r="IQ244" s="26"/>
      <c r="IR244" s="26"/>
      <c r="IS244" s="26"/>
      <c r="IT244" s="26"/>
      <c r="IU244" s="26"/>
      <c r="IV244" s="26"/>
    </row>
    <row r="245" spans="1:256" ht="15.75">
      <c r="A245" s="46">
        <v>8</v>
      </c>
      <c r="B245" s="47" t="s">
        <v>122</v>
      </c>
      <c r="C245" s="74">
        <f>C246</f>
        <v>68</v>
      </c>
      <c r="D245" s="74">
        <f aca="true" t="shared" si="94" ref="D245:Q245">D246</f>
        <v>0</v>
      </c>
      <c r="E245" s="74">
        <f t="shared" si="94"/>
        <v>0</v>
      </c>
      <c r="F245" s="74">
        <f t="shared" si="94"/>
        <v>0</v>
      </c>
      <c r="G245" s="74">
        <f t="shared" si="94"/>
        <v>68</v>
      </c>
      <c r="H245" s="74">
        <f t="shared" si="94"/>
        <v>68</v>
      </c>
      <c r="I245" s="74">
        <f t="shared" si="94"/>
        <v>0</v>
      </c>
      <c r="J245" s="74">
        <f t="shared" si="94"/>
        <v>0</v>
      </c>
      <c r="K245" s="74">
        <f t="shared" si="94"/>
        <v>0</v>
      </c>
      <c r="L245" s="74">
        <f t="shared" si="94"/>
        <v>0</v>
      </c>
      <c r="M245" s="74">
        <f t="shared" si="94"/>
        <v>0</v>
      </c>
      <c r="N245" s="74">
        <f t="shared" si="94"/>
        <v>0</v>
      </c>
      <c r="O245" s="74">
        <f t="shared" si="94"/>
        <v>0</v>
      </c>
      <c r="P245" s="74">
        <f t="shared" si="94"/>
        <v>0</v>
      </c>
      <c r="Q245" s="74">
        <f t="shared" si="94"/>
        <v>0</v>
      </c>
      <c r="R245" s="69"/>
      <c r="S245" s="69"/>
      <c r="T245" s="69"/>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c r="DT245" s="43"/>
      <c r="DU245" s="43"/>
      <c r="DV245" s="43"/>
      <c r="DW245" s="43"/>
      <c r="DX245" s="43"/>
      <c r="DY245" s="43"/>
      <c r="DZ245" s="43"/>
      <c r="EA245" s="43"/>
      <c r="EB245" s="43"/>
      <c r="EC245" s="43"/>
      <c r="ED245" s="43"/>
      <c r="EE245" s="43"/>
      <c r="EF245" s="43"/>
      <c r="EG245" s="43"/>
      <c r="EH245" s="43"/>
      <c r="EI245" s="43"/>
      <c r="EJ245" s="43"/>
      <c r="EK245" s="43"/>
      <c r="EL245" s="43"/>
      <c r="EM245" s="43"/>
      <c r="EN245" s="43"/>
      <c r="EO245" s="43"/>
      <c r="EP245" s="43"/>
      <c r="EQ245" s="43"/>
      <c r="ER245" s="43"/>
      <c r="ES245" s="43"/>
      <c r="ET245" s="43"/>
      <c r="EU245" s="43"/>
      <c r="EV245" s="43"/>
      <c r="EW245" s="43"/>
      <c r="EX245" s="43"/>
      <c r="EY245" s="43"/>
      <c r="EZ245" s="43"/>
      <c r="FA245" s="43"/>
      <c r="FB245" s="43"/>
      <c r="FC245" s="43"/>
      <c r="FD245" s="43"/>
      <c r="FE245" s="43"/>
      <c r="FF245" s="43"/>
      <c r="FG245" s="43"/>
      <c r="FH245" s="43"/>
      <c r="FI245" s="43"/>
      <c r="FJ245" s="43"/>
      <c r="FK245" s="43"/>
      <c r="FL245" s="43"/>
      <c r="FM245" s="43"/>
      <c r="FN245" s="43"/>
      <c r="FO245" s="43"/>
      <c r="FP245" s="43"/>
      <c r="FQ245" s="43"/>
      <c r="FR245" s="43"/>
      <c r="FS245" s="43"/>
      <c r="FT245" s="43"/>
      <c r="FU245" s="43"/>
      <c r="FV245" s="43"/>
      <c r="FW245" s="43"/>
      <c r="FX245" s="43"/>
      <c r="FY245" s="43"/>
      <c r="FZ245" s="43"/>
      <c r="GA245" s="43"/>
      <c r="GB245" s="43"/>
      <c r="GC245" s="43"/>
      <c r="GD245" s="43"/>
      <c r="GE245" s="43"/>
      <c r="GF245" s="43"/>
      <c r="GG245" s="43"/>
      <c r="GH245" s="43"/>
      <c r="GI245" s="43"/>
      <c r="GJ245" s="43"/>
      <c r="GK245" s="43"/>
      <c r="GL245" s="43"/>
      <c r="GM245" s="43"/>
      <c r="GN245" s="43"/>
      <c r="GO245" s="43"/>
      <c r="GP245" s="43"/>
      <c r="GQ245" s="43"/>
      <c r="GR245" s="43"/>
      <c r="GS245" s="43"/>
      <c r="GT245" s="43"/>
      <c r="GU245" s="43"/>
      <c r="GV245" s="43"/>
      <c r="GW245" s="43"/>
      <c r="GX245" s="43"/>
      <c r="GY245" s="43"/>
      <c r="GZ245" s="43"/>
      <c r="HA245" s="43"/>
      <c r="HB245" s="43"/>
      <c r="HC245" s="43"/>
      <c r="HD245" s="43"/>
      <c r="HE245" s="43"/>
      <c r="HF245" s="43"/>
      <c r="HG245" s="43"/>
      <c r="HH245" s="43"/>
      <c r="HI245" s="43"/>
      <c r="HJ245" s="43"/>
      <c r="HK245" s="43"/>
      <c r="HL245" s="43"/>
      <c r="HM245" s="43"/>
      <c r="HN245" s="43"/>
      <c r="HO245" s="43"/>
      <c r="HP245" s="43"/>
      <c r="HQ245" s="43"/>
      <c r="HR245" s="43"/>
      <c r="HS245" s="43"/>
      <c r="HT245" s="43"/>
      <c r="HU245" s="43"/>
      <c r="HV245" s="43"/>
      <c r="HW245" s="43"/>
      <c r="HX245" s="43"/>
      <c r="HY245" s="43"/>
      <c r="HZ245" s="43"/>
      <c r="IA245" s="43"/>
      <c r="IB245" s="43"/>
      <c r="IC245" s="43"/>
      <c r="ID245" s="43"/>
      <c r="IE245" s="43"/>
      <c r="IF245" s="43"/>
      <c r="IG245" s="43"/>
      <c r="IH245" s="43"/>
      <c r="II245" s="43"/>
      <c r="IJ245" s="43"/>
      <c r="IK245" s="43"/>
      <c r="IL245" s="43"/>
      <c r="IM245" s="43"/>
      <c r="IN245" s="43"/>
      <c r="IO245" s="43"/>
      <c r="IP245" s="43"/>
      <c r="IQ245" s="43"/>
      <c r="IR245" s="43"/>
      <c r="IS245" s="43"/>
      <c r="IT245" s="43"/>
      <c r="IU245" s="43"/>
      <c r="IV245" s="43"/>
    </row>
    <row r="246" spans="1:256" ht="15">
      <c r="A246" s="36"/>
      <c r="B246" s="2" t="s">
        <v>188</v>
      </c>
      <c r="C246" s="70">
        <f>D246+G246+SUM(J246:N246)+Q246</f>
        <v>68</v>
      </c>
      <c r="D246" s="70">
        <f>SUM(E246:F246)</f>
        <v>0</v>
      </c>
      <c r="E246" s="70"/>
      <c r="F246" s="5"/>
      <c r="G246" s="70">
        <f>SUM(H246:I246)</f>
        <v>68</v>
      </c>
      <c r="H246" s="3">
        <v>68</v>
      </c>
      <c r="I246" s="3"/>
      <c r="J246" s="3"/>
      <c r="K246" s="3"/>
      <c r="L246" s="3"/>
      <c r="M246" s="3"/>
      <c r="N246" s="3">
        <f t="shared" si="87"/>
        <v>0</v>
      </c>
      <c r="O246" s="74"/>
      <c r="P246" s="74"/>
      <c r="Q246" s="74"/>
      <c r="R246" s="69"/>
      <c r="S246" s="69"/>
      <c r="T246" s="69"/>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c r="FX246" s="26"/>
      <c r="FY246" s="26"/>
      <c r="FZ246" s="26"/>
      <c r="GA246" s="26"/>
      <c r="GB246" s="26"/>
      <c r="GC246" s="26"/>
      <c r="GD246" s="26"/>
      <c r="GE246" s="26"/>
      <c r="GF246" s="26"/>
      <c r="GG246" s="26"/>
      <c r="GH246" s="26"/>
      <c r="GI246" s="26"/>
      <c r="GJ246" s="26"/>
      <c r="GK246" s="26"/>
      <c r="GL246" s="26"/>
      <c r="GM246" s="26"/>
      <c r="GN246" s="26"/>
      <c r="GO246" s="26"/>
      <c r="GP246" s="26"/>
      <c r="GQ246" s="26"/>
      <c r="GR246" s="26"/>
      <c r="GS246" s="26"/>
      <c r="GT246" s="26"/>
      <c r="GU246" s="26"/>
      <c r="GV246" s="26"/>
      <c r="GW246" s="26"/>
      <c r="GX246" s="26"/>
      <c r="GY246" s="26"/>
      <c r="GZ246" s="26"/>
      <c r="HA246" s="26"/>
      <c r="HB246" s="26"/>
      <c r="HC246" s="26"/>
      <c r="HD246" s="26"/>
      <c r="HE246" s="26"/>
      <c r="HF246" s="26"/>
      <c r="HG246" s="26"/>
      <c r="HH246" s="26"/>
      <c r="HI246" s="26"/>
      <c r="HJ246" s="26"/>
      <c r="HK246" s="26"/>
      <c r="HL246" s="26"/>
      <c r="HM246" s="26"/>
      <c r="HN246" s="26"/>
      <c r="HO246" s="26"/>
      <c r="HP246" s="26"/>
      <c r="HQ246" s="26"/>
      <c r="HR246" s="26"/>
      <c r="HS246" s="26"/>
      <c r="HT246" s="26"/>
      <c r="HU246" s="26"/>
      <c r="HV246" s="26"/>
      <c r="HW246" s="26"/>
      <c r="HX246" s="26"/>
      <c r="HY246" s="26"/>
      <c r="HZ246" s="26"/>
      <c r="IA246" s="26"/>
      <c r="IB246" s="26"/>
      <c r="IC246" s="26"/>
      <c r="ID246" s="26"/>
      <c r="IE246" s="26"/>
      <c r="IF246" s="26"/>
      <c r="IG246" s="26"/>
      <c r="IH246" s="26"/>
      <c r="II246" s="26"/>
      <c r="IJ246" s="26"/>
      <c r="IK246" s="26"/>
      <c r="IL246" s="26"/>
      <c r="IM246" s="26"/>
      <c r="IN246" s="26"/>
      <c r="IO246" s="26"/>
      <c r="IP246" s="26"/>
      <c r="IQ246" s="26"/>
      <c r="IR246" s="26"/>
      <c r="IS246" s="26"/>
      <c r="IT246" s="26"/>
      <c r="IU246" s="26"/>
      <c r="IV246" s="26"/>
    </row>
    <row r="247" spans="1:256" ht="15.75">
      <c r="A247" s="46">
        <v>9</v>
      </c>
      <c r="B247" s="47" t="s">
        <v>170</v>
      </c>
      <c r="C247" s="74">
        <f>C248</f>
        <v>56</v>
      </c>
      <c r="D247" s="74">
        <f aca="true" t="shared" si="95" ref="D247:Q247">D248</f>
        <v>0</v>
      </c>
      <c r="E247" s="74">
        <f t="shared" si="95"/>
        <v>0</v>
      </c>
      <c r="F247" s="74">
        <f t="shared" si="95"/>
        <v>0</v>
      </c>
      <c r="G247" s="74">
        <f t="shared" si="95"/>
        <v>56</v>
      </c>
      <c r="H247" s="74">
        <f t="shared" si="95"/>
        <v>56</v>
      </c>
      <c r="I247" s="74">
        <f t="shared" si="95"/>
        <v>0</v>
      </c>
      <c r="J247" s="74">
        <f t="shared" si="95"/>
        <v>0</v>
      </c>
      <c r="K247" s="74">
        <f t="shared" si="95"/>
        <v>0</v>
      </c>
      <c r="L247" s="74">
        <f t="shared" si="95"/>
        <v>0</v>
      </c>
      <c r="M247" s="74">
        <f t="shared" si="95"/>
        <v>0</v>
      </c>
      <c r="N247" s="74">
        <f t="shared" si="95"/>
        <v>0</v>
      </c>
      <c r="O247" s="74">
        <f t="shared" si="95"/>
        <v>0</v>
      </c>
      <c r="P247" s="74">
        <f t="shared" si="95"/>
        <v>0</v>
      </c>
      <c r="Q247" s="74">
        <f t="shared" si="95"/>
        <v>0</v>
      </c>
      <c r="R247" s="69"/>
      <c r="S247" s="69"/>
      <c r="T247" s="69"/>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c r="DN247" s="43"/>
      <c r="DO247" s="43"/>
      <c r="DP247" s="43"/>
      <c r="DQ247" s="43"/>
      <c r="DR247" s="43"/>
      <c r="DS247" s="43"/>
      <c r="DT247" s="43"/>
      <c r="DU247" s="43"/>
      <c r="DV247" s="43"/>
      <c r="DW247" s="43"/>
      <c r="DX247" s="43"/>
      <c r="DY247" s="43"/>
      <c r="DZ247" s="43"/>
      <c r="EA247" s="43"/>
      <c r="EB247" s="43"/>
      <c r="EC247" s="43"/>
      <c r="ED247" s="43"/>
      <c r="EE247" s="43"/>
      <c r="EF247" s="43"/>
      <c r="EG247" s="43"/>
      <c r="EH247" s="43"/>
      <c r="EI247" s="43"/>
      <c r="EJ247" s="43"/>
      <c r="EK247" s="43"/>
      <c r="EL247" s="43"/>
      <c r="EM247" s="43"/>
      <c r="EN247" s="43"/>
      <c r="EO247" s="43"/>
      <c r="EP247" s="43"/>
      <c r="EQ247" s="43"/>
      <c r="ER247" s="43"/>
      <c r="ES247" s="43"/>
      <c r="ET247" s="43"/>
      <c r="EU247" s="43"/>
      <c r="EV247" s="43"/>
      <c r="EW247" s="43"/>
      <c r="EX247" s="43"/>
      <c r="EY247" s="43"/>
      <c r="EZ247" s="43"/>
      <c r="FA247" s="43"/>
      <c r="FB247" s="43"/>
      <c r="FC247" s="43"/>
      <c r="FD247" s="43"/>
      <c r="FE247" s="43"/>
      <c r="FF247" s="43"/>
      <c r="FG247" s="43"/>
      <c r="FH247" s="43"/>
      <c r="FI247" s="43"/>
      <c r="FJ247" s="43"/>
      <c r="FK247" s="43"/>
      <c r="FL247" s="43"/>
      <c r="FM247" s="43"/>
      <c r="FN247" s="43"/>
      <c r="FO247" s="43"/>
      <c r="FP247" s="43"/>
      <c r="FQ247" s="43"/>
      <c r="FR247" s="43"/>
      <c r="FS247" s="43"/>
      <c r="FT247" s="43"/>
      <c r="FU247" s="43"/>
      <c r="FV247" s="43"/>
      <c r="FW247" s="43"/>
      <c r="FX247" s="43"/>
      <c r="FY247" s="43"/>
      <c r="FZ247" s="43"/>
      <c r="GA247" s="43"/>
      <c r="GB247" s="43"/>
      <c r="GC247" s="43"/>
      <c r="GD247" s="43"/>
      <c r="GE247" s="43"/>
      <c r="GF247" s="43"/>
      <c r="GG247" s="43"/>
      <c r="GH247" s="43"/>
      <c r="GI247" s="43"/>
      <c r="GJ247" s="43"/>
      <c r="GK247" s="43"/>
      <c r="GL247" s="43"/>
      <c r="GM247" s="43"/>
      <c r="GN247" s="43"/>
      <c r="GO247" s="43"/>
      <c r="GP247" s="43"/>
      <c r="GQ247" s="43"/>
      <c r="GR247" s="43"/>
      <c r="GS247" s="43"/>
      <c r="GT247" s="43"/>
      <c r="GU247" s="43"/>
      <c r="GV247" s="43"/>
      <c r="GW247" s="43"/>
      <c r="GX247" s="43"/>
      <c r="GY247" s="43"/>
      <c r="GZ247" s="43"/>
      <c r="HA247" s="43"/>
      <c r="HB247" s="43"/>
      <c r="HC247" s="43"/>
      <c r="HD247" s="43"/>
      <c r="HE247" s="43"/>
      <c r="HF247" s="43"/>
      <c r="HG247" s="43"/>
      <c r="HH247" s="43"/>
      <c r="HI247" s="43"/>
      <c r="HJ247" s="43"/>
      <c r="HK247" s="43"/>
      <c r="HL247" s="43"/>
      <c r="HM247" s="43"/>
      <c r="HN247" s="43"/>
      <c r="HO247" s="43"/>
      <c r="HP247" s="43"/>
      <c r="HQ247" s="43"/>
      <c r="HR247" s="43"/>
      <c r="HS247" s="43"/>
      <c r="HT247" s="43"/>
      <c r="HU247" s="43"/>
      <c r="HV247" s="43"/>
      <c r="HW247" s="43"/>
      <c r="HX247" s="43"/>
      <c r="HY247" s="43"/>
      <c r="HZ247" s="43"/>
      <c r="IA247" s="43"/>
      <c r="IB247" s="43"/>
      <c r="IC247" s="43"/>
      <c r="ID247" s="43"/>
      <c r="IE247" s="43"/>
      <c r="IF247" s="43"/>
      <c r="IG247" s="43"/>
      <c r="IH247" s="43"/>
      <c r="II247" s="43"/>
      <c r="IJ247" s="43"/>
      <c r="IK247" s="43"/>
      <c r="IL247" s="43"/>
      <c r="IM247" s="43"/>
      <c r="IN247" s="43"/>
      <c r="IO247" s="43"/>
      <c r="IP247" s="43"/>
      <c r="IQ247" s="43"/>
      <c r="IR247" s="43"/>
      <c r="IS247" s="43"/>
      <c r="IT247" s="43"/>
      <c r="IU247" s="43"/>
      <c r="IV247" s="43"/>
    </row>
    <row r="248" spans="1:256" ht="13.5">
      <c r="A248" s="25"/>
      <c r="B248" s="2" t="s">
        <v>188</v>
      </c>
      <c r="C248" s="70">
        <f>D248+G248+SUM(J248:N248)+Q248</f>
        <v>56</v>
      </c>
      <c r="D248" s="70">
        <f>SUM(E248:F248)</f>
        <v>0</v>
      </c>
      <c r="E248" s="70"/>
      <c r="F248" s="5"/>
      <c r="G248" s="70">
        <f>SUM(H248:I248)</f>
        <v>56</v>
      </c>
      <c r="H248" s="3">
        <v>56</v>
      </c>
      <c r="I248" s="3"/>
      <c r="J248" s="3"/>
      <c r="K248" s="3"/>
      <c r="L248" s="3"/>
      <c r="M248" s="3"/>
      <c r="N248" s="3">
        <f t="shared" si="87"/>
        <v>0</v>
      </c>
      <c r="O248" s="97"/>
      <c r="P248" s="97"/>
      <c r="Q248" s="97"/>
      <c r="R248" s="69"/>
      <c r="S248" s="69"/>
      <c r="T248" s="69"/>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24"/>
      <c r="IK248" s="24"/>
      <c r="IL248" s="24"/>
      <c r="IM248" s="24"/>
      <c r="IN248" s="24"/>
      <c r="IO248" s="24"/>
      <c r="IP248" s="24"/>
      <c r="IQ248" s="24"/>
      <c r="IR248" s="24"/>
      <c r="IS248" s="24"/>
      <c r="IT248" s="24"/>
      <c r="IU248" s="24"/>
      <c r="IV248" s="24"/>
    </row>
    <row r="249" spans="1:256" ht="15.75">
      <c r="A249" s="46">
        <v>10</v>
      </c>
      <c r="B249" s="47" t="s">
        <v>82</v>
      </c>
      <c r="C249" s="74">
        <f>C250</f>
        <v>54</v>
      </c>
      <c r="D249" s="74">
        <f aca="true" t="shared" si="96" ref="D249:Q249">D250</f>
        <v>0</v>
      </c>
      <c r="E249" s="74">
        <f t="shared" si="96"/>
        <v>0</v>
      </c>
      <c r="F249" s="74">
        <f t="shared" si="96"/>
        <v>0</v>
      </c>
      <c r="G249" s="74">
        <f t="shared" si="96"/>
        <v>54</v>
      </c>
      <c r="H249" s="74">
        <f t="shared" si="96"/>
        <v>54</v>
      </c>
      <c r="I249" s="74">
        <f t="shared" si="96"/>
        <v>0</v>
      </c>
      <c r="J249" s="74">
        <f t="shared" si="96"/>
        <v>0</v>
      </c>
      <c r="K249" s="74">
        <f t="shared" si="96"/>
        <v>0</v>
      </c>
      <c r="L249" s="74">
        <f t="shared" si="96"/>
        <v>0</v>
      </c>
      <c r="M249" s="74">
        <f t="shared" si="96"/>
        <v>0</v>
      </c>
      <c r="N249" s="74">
        <f t="shared" si="96"/>
        <v>0</v>
      </c>
      <c r="O249" s="74">
        <f t="shared" si="96"/>
        <v>0</v>
      </c>
      <c r="P249" s="74">
        <f t="shared" si="96"/>
        <v>0</v>
      </c>
      <c r="Q249" s="74">
        <f t="shared" si="96"/>
        <v>0</v>
      </c>
      <c r="R249" s="69"/>
      <c r="S249" s="69"/>
      <c r="T249" s="69"/>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c r="DN249" s="43"/>
      <c r="DO249" s="43"/>
      <c r="DP249" s="43"/>
      <c r="DQ249" s="43"/>
      <c r="DR249" s="43"/>
      <c r="DS249" s="43"/>
      <c r="DT249" s="43"/>
      <c r="DU249" s="43"/>
      <c r="DV249" s="43"/>
      <c r="DW249" s="43"/>
      <c r="DX249" s="43"/>
      <c r="DY249" s="43"/>
      <c r="DZ249" s="43"/>
      <c r="EA249" s="43"/>
      <c r="EB249" s="43"/>
      <c r="EC249" s="43"/>
      <c r="ED249" s="43"/>
      <c r="EE249" s="43"/>
      <c r="EF249" s="43"/>
      <c r="EG249" s="43"/>
      <c r="EH249" s="43"/>
      <c r="EI249" s="43"/>
      <c r="EJ249" s="43"/>
      <c r="EK249" s="43"/>
      <c r="EL249" s="43"/>
      <c r="EM249" s="43"/>
      <c r="EN249" s="43"/>
      <c r="EO249" s="43"/>
      <c r="EP249" s="43"/>
      <c r="EQ249" s="43"/>
      <c r="ER249" s="43"/>
      <c r="ES249" s="43"/>
      <c r="ET249" s="43"/>
      <c r="EU249" s="43"/>
      <c r="EV249" s="43"/>
      <c r="EW249" s="43"/>
      <c r="EX249" s="43"/>
      <c r="EY249" s="43"/>
      <c r="EZ249" s="43"/>
      <c r="FA249" s="43"/>
      <c r="FB249" s="43"/>
      <c r="FC249" s="43"/>
      <c r="FD249" s="43"/>
      <c r="FE249" s="43"/>
      <c r="FF249" s="43"/>
      <c r="FG249" s="43"/>
      <c r="FH249" s="43"/>
      <c r="FI249" s="43"/>
      <c r="FJ249" s="43"/>
      <c r="FK249" s="43"/>
      <c r="FL249" s="43"/>
      <c r="FM249" s="43"/>
      <c r="FN249" s="43"/>
      <c r="FO249" s="43"/>
      <c r="FP249" s="43"/>
      <c r="FQ249" s="43"/>
      <c r="FR249" s="43"/>
      <c r="FS249" s="43"/>
      <c r="FT249" s="43"/>
      <c r="FU249" s="43"/>
      <c r="FV249" s="43"/>
      <c r="FW249" s="43"/>
      <c r="FX249" s="43"/>
      <c r="FY249" s="43"/>
      <c r="FZ249" s="43"/>
      <c r="GA249" s="43"/>
      <c r="GB249" s="43"/>
      <c r="GC249" s="43"/>
      <c r="GD249" s="43"/>
      <c r="GE249" s="43"/>
      <c r="GF249" s="43"/>
      <c r="GG249" s="43"/>
      <c r="GH249" s="43"/>
      <c r="GI249" s="43"/>
      <c r="GJ249" s="43"/>
      <c r="GK249" s="43"/>
      <c r="GL249" s="43"/>
      <c r="GM249" s="43"/>
      <c r="GN249" s="43"/>
      <c r="GO249" s="43"/>
      <c r="GP249" s="43"/>
      <c r="GQ249" s="43"/>
      <c r="GR249" s="43"/>
      <c r="GS249" s="43"/>
      <c r="GT249" s="43"/>
      <c r="GU249" s="43"/>
      <c r="GV249" s="43"/>
      <c r="GW249" s="43"/>
      <c r="GX249" s="43"/>
      <c r="GY249" s="43"/>
      <c r="GZ249" s="43"/>
      <c r="HA249" s="43"/>
      <c r="HB249" s="43"/>
      <c r="HC249" s="43"/>
      <c r="HD249" s="43"/>
      <c r="HE249" s="43"/>
      <c r="HF249" s="43"/>
      <c r="HG249" s="43"/>
      <c r="HH249" s="43"/>
      <c r="HI249" s="43"/>
      <c r="HJ249" s="43"/>
      <c r="HK249" s="43"/>
      <c r="HL249" s="43"/>
      <c r="HM249" s="43"/>
      <c r="HN249" s="43"/>
      <c r="HO249" s="43"/>
      <c r="HP249" s="43"/>
      <c r="HQ249" s="43"/>
      <c r="HR249" s="43"/>
      <c r="HS249" s="43"/>
      <c r="HT249" s="43"/>
      <c r="HU249" s="43"/>
      <c r="HV249" s="43"/>
      <c r="HW249" s="43"/>
      <c r="HX249" s="43"/>
      <c r="HY249" s="43"/>
      <c r="HZ249" s="43"/>
      <c r="IA249" s="43"/>
      <c r="IB249" s="43"/>
      <c r="IC249" s="43"/>
      <c r="ID249" s="43"/>
      <c r="IE249" s="43"/>
      <c r="IF249" s="43"/>
      <c r="IG249" s="43"/>
      <c r="IH249" s="43"/>
      <c r="II249" s="43"/>
      <c r="IJ249" s="43"/>
      <c r="IK249" s="43"/>
      <c r="IL249" s="43"/>
      <c r="IM249" s="43"/>
      <c r="IN249" s="43"/>
      <c r="IO249" s="43"/>
      <c r="IP249" s="43"/>
      <c r="IQ249" s="43"/>
      <c r="IR249" s="43"/>
      <c r="IS249" s="43"/>
      <c r="IT249" s="43"/>
      <c r="IU249" s="43"/>
      <c r="IV249" s="43"/>
    </row>
    <row r="250" spans="1:256" ht="15">
      <c r="A250" s="36"/>
      <c r="B250" s="40" t="s">
        <v>188</v>
      </c>
      <c r="C250" s="70">
        <f>D250+G250+SUM(J250:N250)+Q250</f>
        <v>54</v>
      </c>
      <c r="D250" s="70">
        <f>SUM(E250:F250)</f>
        <v>0</v>
      </c>
      <c r="E250" s="70"/>
      <c r="F250" s="5"/>
      <c r="G250" s="70">
        <f>SUM(H250:I250)</f>
        <v>54</v>
      </c>
      <c r="H250" s="3">
        <v>54</v>
      </c>
      <c r="I250" s="3"/>
      <c r="J250" s="3"/>
      <c r="K250" s="3"/>
      <c r="L250" s="3"/>
      <c r="M250" s="3"/>
      <c r="N250" s="3">
        <f t="shared" si="87"/>
        <v>0</v>
      </c>
      <c r="O250" s="97"/>
      <c r="P250" s="97"/>
      <c r="Q250" s="97"/>
      <c r="R250" s="69"/>
      <c r="S250" s="69"/>
      <c r="T250" s="69"/>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c r="FF250" s="24"/>
      <c r="FG250" s="24"/>
      <c r="FH250" s="24"/>
      <c r="FI250" s="24"/>
      <c r="FJ250" s="24"/>
      <c r="FK250" s="24"/>
      <c r="FL250" s="24"/>
      <c r="FM250" s="24"/>
      <c r="FN250" s="24"/>
      <c r="FO250" s="24"/>
      <c r="FP250" s="24"/>
      <c r="FQ250" s="24"/>
      <c r="FR250" s="24"/>
      <c r="FS250" s="24"/>
      <c r="FT250" s="24"/>
      <c r="FU250" s="24"/>
      <c r="FV250" s="24"/>
      <c r="FW250" s="24"/>
      <c r="FX250" s="24"/>
      <c r="FY250" s="24"/>
      <c r="FZ250" s="24"/>
      <c r="GA250" s="24"/>
      <c r="GB250" s="24"/>
      <c r="GC250" s="24"/>
      <c r="GD250" s="24"/>
      <c r="GE250" s="24"/>
      <c r="GF250" s="24"/>
      <c r="GG250" s="24"/>
      <c r="GH250" s="24"/>
      <c r="GI250" s="24"/>
      <c r="GJ250" s="24"/>
      <c r="GK250" s="24"/>
      <c r="GL250" s="24"/>
      <c r="GM250" s="24"/>
      <c r="GN250" s="24"/>
      <c r="GO250" s="24"/>
      <c r="GP250" s="24"/>
      <c r="GQ250" s="24"/>
      <c r="GR250" s="24"/>
      <c r="GS250" s="24"/>
      <c r="GT250" s="24"/>
      <c r="GU250" s="24"/>
      <c r="GV250" s="24"/>
      <c r="GW250" s="24"/>
      <c r="GX250" s="24"/>
      <c r="GY250" s="24"/>
      <c r="GZ250" s="24"/>
      <c r="HA250" s="24"/>
      <c r="HB250" s="24"/>
      <c r="HC250" s="24"/>
      <c r="HD250" s="24"/>
      <c r="HE250" s="24"/>
      <c r="HF250" s="24"/>
      <c r="HG250" s="24"/>
      <c r="HH250" s="24"/>
      <c r="HI250" s="24"/>
      <c r="HJ250" s="24"/>
      <c r="HK250" s="24"/>
      <c r="HL250" s="24"/>
      <c r="HM250" s="24"/>
      <c r="HN250" s="24"/>
      <c r="HO250" s="24"/>
      <c r="HP250" s="24"/>
      <c r="HQ250" s="24"/>
      <c r="HR250" s="24"/>
      <c r="HS250" s="24"/>
      <c r="HT250" s="24"/>
      <c r="HU250" s="24"/>
      <c r="HV250" s="24"/>
      <c r="HW250" s="24"/>
      <c r="HX250" s="24"/>
      <c r="HY250" s="24"/>
      <c r="HZ250" s="24"/>
      <c r="IA250" s="24"/>
      <c r="IB250" s="24"/>
      <c r="IC250" s="24"/>
      <c r="ID250" s="24"/>
      <c r="IE250" s="24"/>
      <c r="IF250" s="24"/>
      <c r="IG250" s="24"/>
      <c r="IH250" s="24"/>
      <c r="II250" s="24"/>
      <c r="IJ250" s="24"/>
      <c r="IK250" s="24"/>
      <c r="IL250" s="24"/>
      <c r="IM250" s="24"/>
      <c r="IN250" s="24"/>
      <c r="IO250" s="24"/>
      <c r="IP250" s="24"/>
      <c r="IQ250" s="24"/>
      <c r="IR250" s="24"/>
      <c r="IS250" s="24"/>
      <c r="IT250" s="24"/>
      <c r="IU250" s="24"/>
      <c r="IV250" s="24"/>
    </row>
    <row r="251" spans="1:256" ht="15.75">
      <c r="A251" s="46">
        <v>11</v>
      </c>
      <c r="B251" s="47" t="s">
        <v>240</v>
      </c>
      <c r="C251" s="74">
        <f>C252</f>
        <v>33</v>
      </c>
      <c r="D251" s="74">
        <f aca="true" t="shared" si="97" ref="D251:Q251">D252</f>
        <v>0</v>
      </c>
      <c r="E251" s="74">
        <f t="shared" si="97"/>
        <v>0</v>
      </c>
      <c r="F251" s="74">
        <f t="shared" si="97"/>
        <v>0</v>
      </c>
      <c r="G251" s="74">
        <f t="shared" si="97"/>
        <v>33</v>
      </c>
      <c r="H251" s="74">
        <f t="shared" si="97"/>
        <v>33</v>
      </c>
      <c r="I251" s="74">
        <f t="shared" si="97"/>
        <v>0</v>
      </c>
      <c r="J251" s="74">
        <f t="shared" si="97"/>
        <v>0</v>
      </c>
      <c r="K251" s="74">
        <f t="shared" si="97"/>
        <v>0</v>
      </c>
      <c r="L251" s="74">
        <f t="shared" si="97"/>
        <v>0</v>
      </c>
      <c r="M251" s="74">
        <f t="shared" si="97"/>
        <v>0</v>
      </c>
      <c r="N251" s="74">
        <f t="shared" si="97"/>
        <v>0</v>
      </c>
      <c r="O251" s="74">
        <f t="shared" si="97"/>
        <v>0</v>
      </c>
      <c r="P251" s="74">
        <f t="shared" si="97"/>
        <v>0</v>
      </c>
      <c r="Q251" s="74">
        <f t="shared" si="97"/>
        <v>0</v>
      </c>
      <c r="R251" s="69"/>
      <c r="S251" s="69"/>
      <c r="T251" s="69"/>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c r="DN251" s="43"/>
      <c r="DO251" s="43"/>
      <c r="DP251" s="43"/>
      <c r="DQ251" s="43"/>
      <c r="DR251" s="43"/>
      <c r="DS251" s="43"/>
      <c r="DT251" s="43"/>
      <c r="DU251" s="43"/>
      <c r="DV251" s="43"/>
      <c r="DW251" s="43"/>
      <c r="DX251" s="43"/>
      <c r="DY251" s="43"/>
      <c r="DZ251" s="43"/>
      <c r="EA251" s="43"/>
      <c r="EB251" s="43"/>
      <c r="EC251" s="43"/>
      <c r="ED251" s="43"/>
      <c r="EE251" s="43"/>
      <c r="EF251" s="43"/>
      <c r="EG251" s="43"/>
      <c r="EH251" s="43"/>
      <c r="EI251" s="43"/>
      <c r="EJ251" s="43"/>
      <c r="EK251" s="43"/>
      <c r="EL251" s="43"/>
      <c r="EM251" s="43"/>
      <c r="EN251" s="43"/>
      <c r="EO251" s="43"/>
      <c r="EP251" s="43"/>
      <c r="EQ251" s="43"/>
      <c r="ER251" s="43"/>
      <c r="ES251" s="43"/>
      <c r="ET251" s="43"/>
      <c r="EU251" s="43"/>
      <c r="EV251" s="43"/>
      <c r="EW251" s="43"/>
      <c r="EX251" s="43"/>
      <c r="EY251" s="43"/>
      <c r="EZ251" s="43"/>
      <c r="FA251" s="43"/>
      <c r="FB251" s="43"/>
      <c r="FC251" s="43"/>
      <c r="FD251" s="43"/>
      <c r="FE251" s="43"/>
      <c r="FF251" s="43"/>
      <c r="FG251" s="43"/>
      <c r="FH251" s="43"/>
      <c r="FI251" s="43"/>
      <c r="FJ251" s="43"/>
      <c r="FK251" s="43"/>
      <c r="FL251" s="43"/>
      <c r="FM251" s="43"/>
      <c r="FN251" s="43"/>
      <c r="FO251" s="43"/>
      <c r="FP251" s="43"/>
      <c r="FQ251" s="43"/>
      <c r="FR251" s="43"/>
      <c r="FS251" s="43"/>
      <c r="FT251" s="43"/>
      <c r="FU251" s="43"/>
      <c r="FV251" s="43"/>
      <c r="FW251" s="43"/>
      <c r="FX251" s="43"/>
      <c r="FY251" s="43"/>
      <c r="FZ251" s="43"/>
      <c r="GA251" s="43"/>
      <c r="GB251" s="43"/>
      <c r="GC251" s="43"/>
      <c r="GD251" s="43"/>
      <c r="GE251" s="43"/>
      <c r="GF251" s="43"/>
      <c r="GG251" s="43"/>
      <c r="GH251" s="43"/>
      <c r="GI251" s="43"/>
      <c r="GJ251" s="43"/>
      <c r="GK251" s="43"/>
      <c r="GL251" s="43"/>
      <c r="GM251" s="43"/>
      <c r="GN251" s="43"/>
      <c r="GO251" s="43"/>
      <c r="GP251" s="43"/>
      <c r="GQ251" s="43"/>
      <c r="GR251" s="43"/>
      <c r="GS251" s="43"/>
      <c r="GT251" s="43"/>
      <c r="GU251" s="43"/>
      <c r="GV251" s="43"/>
      <c r="GW251" s="43"/>
      <c r="GX251" s="43"/>
      <c r="GY251" s="43"/>
      <c r="GZ251" s="43"/>
      <c r="HA251" s="43"/>
      <c r="HB251" s="43"/>
      <c r="HC251" s="43"/>
      <c r="HD251" s="43"/>
      <c r="HE251" s="43"/>
      <c r="HF251" s="43"/>
      <c r="HG251" s="43"/>
      <c r="HH251" s="43"/>
      <c r="HI251" s="43"/>
      <c r="HJ251" s="43"/>
      <c r="HK251" s="43"/>
      <c r="HL251" s="43"/>
      <c r="HM251" s="43"/>
      <c r="HN251" s="43"/>
      <c r="HO251" s="43"/>
      <c r="HP251" s="43"/>
      <c r="HQ251" s="43"/>
      <c r="HR251" s="43"/>
      <c r="HS251" s="43"/>
      <c r="HT251" s="43"/>
      <c r="HU251" s="43"/>
      <c r="HV251" s="43"/>
      <c r="HW251" s="43"/>
      <c r="HX251" s="43"/>
      <c r="HY251" s="43"/>
      <c r="HZ251" s="43"/>
      <c r="IA251" s="43"/>
      <c r="IB251" s="43"/>
      <c r="IC251" s="43"/>
      <c r="ID251" s="43"/>
      <c r="IE251" s="43"/>
      <c r="IF251" s="43"/>
      <c r="IG251" s="43"/>
      <c r="IH251" s="43"/>
      <c r="II251" s="43"/>
      <c r="IJ251" s="43"/>
      <c r="IK251" s="43"/>
      <c r="IL251" s="43"/>
      <c r="IM251" s="43"/>
      <c r="IN251" s="43"/>
      <c r="IO251" s="43"/>
      <c r="IP251" s="43"/>
      <c r="IQ251" s="43"/>
      <c r="IR251" s="43"/>
      <c r="IS251" s="43"/>
      <c r="IT251" s="43"/>
      <c r="IU251" s="43"/>
      <c r="IV251" s="43"/>
    </row>
    <row r="252" spans="1:256" ht="15">
      <c r="A252" s="36"/>
      <c r="B252" s="40" t="s">
        <v>188</v>
      </c>
      <c r="C252" s="70">
        <f>D252+G252+SUM(J252:N252)+Q252</f>
        <v>33</v>
      </c>
      <c r="D252" s="70">
        <f>SUM(E252:F252)</f>
        <v>0</v>
      </c>
      <c r="E252" s="70"/>
      <c r="F252" s="5"/>
      <c r="G252" s="70">
        <f>SUM(H252:I252)</f>
        <v>33</v>
      </c>
      <c r="H252" s="3">
        <v>33</v>
      </c>
      <c r="I252" s="3"/>
      <c r="J252" s="3"/>
      <c r="K252" s="3"/>
      <c r="L252" s="3"/>
      <c r="M252" s="3"/>
      <c r="N252" s="3">
        <f t="shared" si="87"/>
        <v>0</v>
      </c>
      <c r="O252" s="97"/>
      <c r="P252" s="97"/>
      <c r="Q252" s="97"/>
      <c r="R252" s="69"/>
      <c r="S252" s="69"/>
      <c r="T252" s="69"/>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c r="FF252" s="24"/>
      <c r="FG252" s="24"/>
      <c r="FH252" s="24"/>
      <c r="FI252" s="24"/>
      <c r="FJ252" s="24"/>
      <c r="FK252" s="24"/>
      <c r="FL252" s="24"/>
      <c r="FM252" s="24"/>
      <c r="FN252" s="24"/>
      <c r="FO252" s="24"/>
      <c r="FP252" s="24"/>
      <c r="FQ252" s="24"/>
      <c r="FR252" s="24"/>
      <c r="FS252" s="24"/>
      <c r="FT252" s="24"/>
      <c r="FU252" s="24"/>
      <c r="FV252" s="24"/>
      <c r="FW252" s="24"/>
      <c r="FX252" s="24"/>
      <c r="FY252" s="24"/>
      <c r="FZ252" s="24"/>
      <c r="GA252" s="24"/>
      <c r="GB252" s="24"/>
      <c r="GC252" s="24"/>
      <c r="GD252" s="24"/>
      <c r="GE252" s="24"/>
      <c r="GF252" s="24"/>
      <c r="GG252" s="24"/>
      <c r="GH252" s="24"/>
      <c r="GI252" s="24"/>
      <c r="GJ252" s="24"/>
      <c r="GK252" s="24"/>
      <c r="GL252" s="24"/>
      <c r="GM252" s="24"/>
      <c r="GN252" s="24"/>
      <c r="GO252" s="24"/>
      <c r="GP252" s="24"/>
      <c r="GQ252" s="24"/>
      <c r="GR252" s="24"/>
      <c r="GS252" s="24"/>
      <c r="GT252" s="24"/>
      <c r="GU252" s="24"/>
      <c r="GV252" s="24"/>
      <c r="GW252" s="24"/>
      <c r="GX252" s="24"/>
      <c r="GY252" s="24"/>
      <c r="GZ252" s="24"/>
      <c r="HA252" s="24"/>
      <c r="HB252" s="24"/>
      <c r="HC252" s="24"/>
      <c r="HD252" s="24"/>
      <c r="HE252" s="24"/>
      <c r="HF252" s="24"/>
      <c r="HG252" s="24"/>
      <c r="HH252" s="24"/>
      <c r="HI252" s="24"/>
      <c r="HJ252" s="24"/>
      <c r="HK252" s="24"/>
      <c r="HL252" s="24"/>
      <c r="HM252" s="24"/>
      <c r="HN252" s="24"/>
      <c r="HO252" s="24"/>
      <c r="HP252" s="24"/>
      <c r="HQ252" s="24"/>
      <c r="HR252" s="24"/>
      <c r="HS252" s="24"/>
      <c r="HT252" s="24"/>
      <c r="HU252" s="24"/>
      <c r="HV252" s="24"/>
      <c r="HW252" s="24"/>
      <c r="HX252" s="24"/>
      <c r="HY252" s="24"/>
      <c r="HZ252" s="24"/>
      <c r="IA252" s="24"/>
      <c r="IB252" s="24"/>
      <c r="IC252" s="24"/>
      <c r="ID252" s="24"/>
      <c r="IE252" s="24"/>
      <c r="IF252" s="24"/>
      <c r="IG252" s="24"/>
      <c r="IH252" s="24"/>
      <c r="II252" s="24"/>
      <c r="IJ252" s="24"/>
      <c r="IK252" s="24"/>
      <c r="IL252" s="24"/>
      <c r="IM252" s="24"/>
      <c r="IN252" s="24"/>
      <c r="IO252" s="24"/>
      <c r="IP252" s="24"/>
      <c r="IQ252" s="24"/>
      <c r="IR252" s="24"/>
      <c r="IS252" s="24"/>
      <c r="IT252" s="24"/>
      <c r="IU252" s="24"/>
      <c r="IV252" s="24"/>
    </row>
    <row r="253" spans="1:256" ht="15.75">
      <c r="A253" s="46">
        <v>12</v>
      </c>
      <c r="B253" s="47" t="s">
        <v>193</v>
      </c>
      <c r="C253" s="74">
        <f>C254</f>
        <v>1530</v>
      </c>
      <c r="D253" s="74">
        <f aca="true" t="shared" si="98" ref="D253:Q253">D254</f>
        <v>0</v>
      </c>
      <c r="E253" s="74">
        <f t="shared" si="98"/>
        <v>0</v>
      </c>
      <c r="F253" s="74">
        <f t="shared" si="98"/>
        <v>0</v>
      </c>
      <c r="G253" s="74">
        <f t="shared" si="98"/>
        <v>1530</v>
      </c>
      <c r="H253" s="74">
        <f t="shared" si="98"/>
        <v>1530</v>
      </c>
      <c r="I253" s="74">
        <f t="shared" si="98"/>
        <v>0</v>
      </c>
      <c r="J253" s="74">
        <f t="shared" si="98"/>
        <v>0</v>
      </c>
      <c r="K253" s="74">
        <f t="shared" si="98"/>
        <v>0</v>
      </c>
      <c r="L253" s="74">
        <f t="shared" si="98"/>
        <v>0</v>
      </c>
      <c r="M253" s="74">
        <f t="shared" si="98"/>
        <v>0</v>
      </c>
      <c r="N253" s="74">
        <f t="shared" si="98"/>
        <v>0</v>
      </c>
      <c r="O253" s="74">
        <f t="shared" si="98"/>
        <v>0</v>
      </c>
      <c r="P253" s="74">
        <f t="shared" si="98"/>
        <v>0</v>
      </c>
      <c r="Q253" s="74">
        <f t="shared" si="98"/>
        <v>0</v>
      </c>
      <c r="R253" s="69"/>
      <c r="S253" s="69"/>
      <c r="T253" s="69"/>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c r="DN253" s="43"/>
      <c r="DO253" s="43"/>
      <c r="DP253" s="43"/>
      <c r="DQ253" s="43"/>
      <c r="DR253" s="43"/>
      <c r="DS253" s="43"/>
      <c r="DT253" s="43"/>
      <c r="DU253" s="43"/>
      <c r="DV253" s="43"/>
      <c r="DW253" s="43"/>
      <c r="DX253" s="43"/>
      <c r="DY253" s="43"/>
      <c r="DZ253" s="43"/>
      <c r="EA253" s="43"/>
      <c r="EB253" s="43"/>
      <c r="EC253" s="43"/>
      <c r="ED253" s="43"/>
      <c r="EE253" s="43"/>
      <c r="EF253" s="43"/>
      <c r="EG253" s="43"/>
      <c r="EH253" s="43"/>
      <c r="EI253" s="43"/>
      <c r="EJ253" s="43"/>
      <c r="EK253" s="43"/>
      <c r="EL253" s="43"/>
      <c r="EM253" s="43"/>
      <c r="EN253" s="43"/>
      <c r="EO253" s="43"/>
      <c r="EP253" s="43"/>
      <c r="EQ253" s="43"/>
      <c r="ER253" s="43"/>
      <c r="ES253" s="43"/>
      <c r="ET253" s="43"/>
      <c r="EU253" s="43"/>
      <c r="EV253" s="43"/>
      <c r="EW253" s="43"/>
      <c r="EX253" s="43"/>
      <c r="EY253" s="43"/>
      <c r="EZ253" s="43"/>
      <c r="FA253" s="43"/>
      <c r="FB253" s="43"/>
      <c r="FC253" s="43"/>
      <c r="FD253" s="43"/>
      <c r="FE253" s="43"/>
      <c r="FF253" s="43"/>
      <c r="FG253" s="43"/>
      <c r="FH253" s="43"/>
      <c r="FI253" s="43"/>
      <c r="FJ253" s="43"/>
      <c r="FK253" s="43"/>
      <c r="FL253" s="43"/>
      <c r="FM253" s="43"/>
      <c r="FN253" s="43"/>
      <c r="FO253" s="43"/>
      <c r="FP253" s="43"/>
      <c r="FQ253" s="43"/>
      <c r="FR253" s="43"/>
      <c r="FS253" s="43"/>
      <c r="FT253" s="43"/>
      <c r="FU253" s="43"/>
      <c r="FV253" s="43"/>
      <c r="FW253" s="43"/>
      <c r="FX253" s="43"/>
      <c r="FY253" s="43"/>
      <c r="FZ253" s="43"/>
      <c r="GA253" s="43"/>
      <c r="GB253" s="43"/>
      <c r="GC253" s="43"/>
      <c r="GD253" s="43"/>
      <c r="GE253" s="43"/>
      <c r="GF253" s="43"/>
      <c r="GG253" s="43"/>
      <c r="GH253" s="43"/>
      <c r="GI253" s="43"/>
      <c r="GJ253" s="43"/>
      <c r="GK253" s="43"/>
      <c r="GL253" s="43"/>
      <c r="GM253" s="43"/>
      <c r="GN253" s="43"/>
      <c r="GO253" s="43"/>
      <c r="GP253" s="43"/>
      <c r="GQ253" s="43"/>
      <c r="GR253" s="43"/>
      <c r="GS253" s="43"/>
      <c r="GT253" s="43"/>
      <c r="GU253" s="43"/>
      <c r="GV253" s="43"/>
      <c r="GW253" s="43"/>
      <c r="GX253" s="43"/>
      <c r="GY253" s="43"/>
      <c r="GZ253" s="43"/>
      <c r="HA253" s="43"/>
      <c r="HB253" s="43"/>
      <c r="HC253" s="43"/>
      <c r="HD253" s="43"/>
      <c r="HE253" s="43"/>
      <c r="HF253" s="43"/>
      <c r="HG253" s="43"/>
      <c r="HH253" s="43"/>
      <c r="HI253" s="43"/>
      <c r="HJ253" s="43"/>
      <c r="HK253" s="43"/>
      <c r="HL253" s="43"/>
      <c r="HM253" s="43"/>
      <c r="HN253" s="43"/>
      <c r="HO253" s="43"/>
      <c r="HP253" s="43"/>
      <c r="HQ253" s="43"/>
      <c r="HR253" s="43"/>
      <c r="HS253" s="43"/>
      <c r="HT253" s="43"/>
      <c r="HU253" s="43"/>
      <c r="HV253" s="43"/>
      <c r="HW253" s="43"/>
      <c r="HX253" s="43"/>
      <c r="HY253" s="43"/>
      <c r="HZ253" s="43"/>
      <c r="IA253" s="43"/>
      <c r="IB253" s="43"/>
      <c r="IC253" s="43"/>
      <c r="ID253" s="43"/>
      <c r="IE253" s="43"/>
      <c r="IF253" s="43"/>
      <c r="IG253" s="43"/>
      <c r="IH253" s="43"/>
      <c r="II253" s="43"/>
      <c r="IJ253" s="43"/>
      <c r="IK253" s="43"/>
      <c r="IL253" s="43"/>
      <c r="IM253" s="43"/>
      <c r="IN253" s="43"/>
      <c r="IO253" s="43"/>
      <c r="IP253" s="43"/>
      <c r="IQ253" s="43"/>
      <c r="IR253" s="43"/>
      <c r="IS253" s="43"/>
      <c r="IT253" s="43"/>
      <c r="IU253" s="43"/>
      <c r="IV253" s="43"/>
    </row>
    <row r="254" spans="1:256" ht="15">
      <c r="A254" s="36"/>
      <c r="B254" s="37" t="s">
        <v>241</v>
      </c>
      <c r="C254" s="70">
        <f>D254+G254+SUM(J254:N254)+Q254</f>
        <v>1530</v>
      </c>
      <c r="D254" s="70">
        <f>SUM(E254:F254)</f>
        <v>0</v>
      </c>
      <c r="E254" s="70"/>
      <c r="F254" s="5"/>
      <c r="G254" s="70">
        <f>SUM(H254:I254)</f>
        <v>1530</v>
      </c>
      <c r="H254" s="3">
        <f>1230+300</f>
        <v>1530</v>
      </c>
      <c r="I254" s="3"/>
      <c r="J254" s="3"/>
      <c r="K254" s="3"/>
      <c r="L254" s="3"/>
      <c r="M254" s="3"/>
      <c r="N254" s="3">
        <f t="shared" si="87"/>
        <v>0</v>
      </c>
      <c r="O254" s="19"/>
      <c r="P254" s="19"/>
      <c r="Q254" s="19"/>
      <c r="R254" s="69"/>
      <c r="S254" s="69"/>
      <c r="T254" s="69"/>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c r="FX254" s="26"/>
      <c r="FY254" s="26"/>
      <c r="FZ254" s="26"/>
      <c r="GA254" s="26"/>
      <c r="GB254" s="26"/>
      <c r="GC254" s="26"/>
      <c r="GD254" s="26"/>
      <c r="GE254" s="26"/>
      <c r="GF254" s="26"/>
      <c r="GG254" s="26"/>
      <c r="GH254" s="26"/>
      <c r="GI254" s="26"/>
      <c r="GJ254" s="26"/>
      <c r="GK254" s="26"/>
      <c r="GL254" s="26"/>
      <c r="GM254" s="26"/>
      <c r="GN254" s="26"/>
      <c r="GO254" s="26"/>
      <c r="GP254" s="26"/>
      <c r="GQ254" s="26"/>
      <c r="GR254" s="26"/>
      <c r="GS254" s="26"/>
      <c r="GT254" s="26"/>
      <c r="GU254" s="26"/>
      <c r="GV254" s="26"/>
      <c r="GW254" s="26"/>
      <c r="GX254" s="26"/>
      <c r="GY254" s="26"/>
      <c r="GZ254" s="26"/>
      <c r="HA254" s="26"/>
      <c r="HB254" s="26"/>
      <c r="HC254" s="26"/>
      <c r="HD254" s="26"/>
      <c r="HE254" s="26"/>
      <c r="HF254" s="26"/>
      <c r="HG254" s="26"/>
      <c r="HH254" s="26"/>
      <c r="HI254" s="26"/>
      <c r="HJ254" s="26"/>
      <c r="HK254" s="26"/>
      <c r="HL254" s="26"/>
      <c r="HM254" s="26"/>
      <c r="HN254" s="26"/>
      <c r="HO254" s="26"/>
      <c r="HP254" s="26"/>
      <c r="HQ254" s="26"/>
      <c r="HR254" s="26"/>
      <c r="HS254" s="26"/>
      <c r="HT254" s="26"/>
      <c r="HU254" s="26"/>
      <c r="HV254" s="26"/>
      <c r="HW254" s="26"/>
      <c r="HX254" s="26"/>
      <c r="HY254" s="26"/>
      <c r="HZ254" s="26"/>
      <c r="IA254" s="26"/>
      <c r="IB254" s="26"/>
      <c r="IC254" s="26"/>
      <c r="ID254" s="26"/>
      <c r="IE254" s="26"/>
      <c r="IF254" s="26"/>
      <c r="IG254" s="26"/>
      <c r="IH254" s="26"/>
      <c r="II254" s="26"/>
      <c r="IJ254" s="26"/>
      <c r="IK254" s="26"/>
      <c r="IL254" s="26"/>
      <c r="IM254" s="26"/>
      <c r="IN254" s="26"/>
      <c r="IO254" s="26"/>
      <c r="IP254" s="26"/>
      <c r="IQ254" s="26"/>
      <c r="IR254" s="26"/>
      <c r="IS254" s="26"/>
      <c r="IT254" s="26"/>
      <c r="IU254" s="26"/>
      <c r="IV254" s="26"/>
    </row>
    <row r="255" spans="1:256" ht="15.75">
      <c r="A255" s="46">
        <v>13</v>
      </c>
      <c r="B255" s="47" t="s">
        <v>242</v>
      </c>
      <c r="C255" s="74">
        <f>C256</f>
        <v>68</v>
      </c>
      <c r="D255" s="74">
        <f aca="true" t="shared" si="99" ref="D255:Q255">D256</f>
        <v>0</v>
      </c>
      <c r="E255" s="74">
        <f t="shared" si="99"/>
        <v>0</v>
      </c>
      <c r="F255" s="74">
        <f t="shared" si="99"/>
        <v>0</v>
      </c>
      <c r="G255" s="74">
        <f t="shared" si="99"/>
        <v>68</v>
      </c>
      <c r="H255" s="74">
        <f t="shared" si="99"/>
        <v>68</v>
      </c>
      <c r="I255" s="74">
        <f t="shared" si="99"/>
        <v>0</v>
      </c>
      <c r="J255" s="74">
        <f t="shared" si="99"/>
        <v>0</v>
      </c>
      <c r="K255" s="74">
        <f t="shared" si="99"/>
        <v>0</v>
      </c>
      <c r="L255" s="74">
        <f t="shared" si="99"/>
        <v>0</v>
      </c>
      <c r="M255" s="74">
        <f t="shared" si="99"/>
        <v>0</v>
      </c>
      <c r="N255" s="74">
        <f t="shared" si="99"/>
        <v>0</v>
      </c>
      <c r="O255" s="74">
        <f t="shared" si="99"/>
        <v>0</v>
      </c>
      <c r="P255" s="74">
        <f t="shared" si="99"/>
        <v>0</v>
      </c>
      <c r="Q255" s="74">
        <f t="shared" si="99"/>
        <v>0</v>
      </c>
      <c r="R255" s="69"/>
      <c r="S255" s="69"/>
      <c r="T255" s="69"/>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c r="DO255" s="43"/>
      <c r="DP255" s="43"/>
      <c r="DQ255" s="43"/>
      <c r="DR255" s="43"/>
      <c r="DS255" s="43"/>
      <c r="DT255" s="43"/>
      <c r="DU255" s="43"/>
      <c r="DV255" s="43"/>
      <c r="DW255" s="43"/>
      <c r="DX255" s="43"/>
      <c r="DY255" s="43"/>
      <c r="DZ255" s="43"/>
      <c r="EA255" s="43"/>
      <c r="EB255" s="43"/>
      <c r="EC255" s="43"/>
      <c r="ED255" s="43"/>
      <c r="EE255" s="43"/>
      <c r="EF255" s="43"/>
      <c r="EG255" s="43"/>
      <c r="EH255" s="43"/>
      <c r="EI255" s="43"/>
      <c r="EJ255" s="43"/>
      <c r="EK255" s="43"/>
      <c r="EL255" s="43"/>
      <c r="EM255" s="43"/>
      <c r="EN255" s="43"/>
      <c r="EO255" s="43"/>
      <c r="EP255" s="43"/>
      <c r="EQ255" s="43"/>
      <c r="ER255" s="43"/>
      <c r="ES255" s="43"/>
      <c r="ET255" s="43"/>
      <c r="EU255" s="43"/>
      <c r="EV255" s="43"/>
      <c r="EW255" s="43"/>
      <c r="EX255" s="43"/>
      <c r="EY255" s="43"/>
      <c r="EZ255" s="43"/>
      <c r="FA255" s="43"/>
      <c r="FB255" s="43"/>
      <c r="FC255" s="43"/>
      <c r="FD255" s="43"/>
      <c r="FE255" s="43"/>
      <c r="FF255" s="43"/>
      <c r="FG255" s="43"/>
      <c r="FH255" s="43"/>
      <c r="FI255" s="43"/>
      <c r="FJ255" s="43"/>
      <c r="FK255" s="43"/>
      <c r="FL255" s="43"/>
      <c r="FM255" s="43"/>
      <c r="FN255" s="43"/>
      <c r="FO255" s="43"/>
      <c r="FP255" s="43"/>
      <c r="FQ255" s="43"/>
      <c r="FR255" s="43"/>
      <c r="FS255" s="43"/>
      <c r="FT255" s="43"/>
      <c r="FU255" s="43"/>
      <c r="FV255" s="43"/>
      <c r="FW255" s="43"/>
      <c r="FX255" s="43"/>
      <c r="FY255" s="43"/>
      <c r="FZ255" s="43"/>
      <c r="GA255" s="43"/>
      <c r="GB255" s="43"/>
      <c r="GC255" s="43"/>
      <c r="GD255" s="43"/>
      <c r="GE255" s="43"/>
      <c r="GF255" s="43"/>
      <c r="GG255" s="43"/>
      <c r="GH255" s="43"/>
      <c r="GI255" s="43"/>
      <c r="GJ255" s="43"/>
      <c r="GK255" s="43"/>
      <c r="GL255" s="43"/>
      <c r="GM255" s="43"/>
      <c r="GN255" s="43"/>
      <c r="GO255" s="43"/>
      <c r="GP255" s="43"/>
      <c r="GQ255" s="43"/>
      <c r="GR255" s="43"/>
      <c r="GS255" s="43"/>
      <c r="GT255" s="43"/>
      <c r="GU255" s="43"/>
      <c r="GV255" s="43"/>
      <c r="GW255" s="43"/>
      <c r="GX255" s="43"/>
      <c r="GY255" s="43"/>
      <c r="GZ255" s="43"/>
      <c r="HA255" s="43"/>
      <c r="HB255" s="43"/>
      <c r="HC255" s="43"/>
      <c r="HD255" s="43"/>
      <c r="HE255" s="43"/>
      <c r="HF255" s="43"/>
      <c r="HG255" s="43"/>
      <c r="HH255" s="43"/>
      <c r="HI255" s="43"/>
      <c r="HJ255" s="43"/>
      <c r="HK255" s="43"/>
      <c r="HL255" s="43"/>
      <c r="HM255" s="43"/>
      <c r="HN255" s="43"/>
      <c r="HO255" s="43"/>
      <c r="HP255" s="43"/>
      <c r="HQ255" s="43"/>
      <c r="HR255" s="43"/>
      <c r="HS255" s="43"/>
      <c r="HT255" s="43"/>
      <c r="HU255" s="43"/>
      <c r="HV255" s="43"/>
      <c r="HW255" s="43"/>
      <c r="HX255" s="43"/>
      <c r="HY255" s="43"/>
      <c r="HZ255" s="43"/>
      <c r="IA255" s="43"/>
      <c r="IB255" s="43"/>
      <c r="IC255" s="43"/>
      <c r="ID255" s="43"/>
      <c r="IE255" s="43"/>
      <c r="IF255" s="43"/>
      <c r="IG255" s="43"/>
      <c r="IH255" s="43"/>
      <c r="II255" s="43"/>
      <c r="IJ255" s="43"/>
      <c r="IK255" s="43"/>
      <c r="IL255" s="43"/>
      <c r="IM255" s="43"/>
      <c r="IN255" s="43"/>
      <c r="IO255" s="43"/>
      <c r="IP255" s="43"/>
      <c r="IQ255" s="43"/>
      <c r="IR255" s="43"/>
      <c r="IS255" s="43"/>
      <c r="IT255" s="43"/>
      <c r="IU255" s="43"/>
      <c r="IV255" s="43"/>
    </row>
    <row r="256" spans="1:256" ht="15">
      <c r="A256" s="36"/>
      <c r="B256" s="40" t="s">
        <v>188</v>
      </c>
      <c r="C256" s="70">
        <f>D256+G256+SUM(J256:N256)+Q256</f>
        <v>68</v>
      </c>
      <c r="D256" s="70">
        <f>SUM(E256:F256)</f>
        <v>0</v>
      </c>
      <c r="E256" s="70"/>
      <c r="F256" s="5"/>
      <c r="G256" s="70">
        <f>SUM(H256:I256)</f>
        <v>68</v>
      </c>
      <c r="H256" s="3">
        <v>68</v>
      </c>
      <c r="I256" s="3"/>
      <c r="J256" s="3"/>
      <c r="K256" s="3"/>
      <c r="L256" s="3"/>
      <c r="M256" s="3"/>
      <c r="N256" s="3">
        <f t="shared" si="87"/>
        <v>0</v>
      </c>
      <c r="O256" s="5"/>
      <c r="P256" s="5"/>
      <c r="Q256" s="5"/>
      <c r="R256" s="69"/>
      <c r="S256" s="69"/>
      <c r="T256" s="69"/>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c r="IN256" s="26"/>
      <c r="IO256" s="26"/>
      <c r="IP256" s="26"/>
      <c r="IQ256" s="26"/>
      <c r="IR256" s="26"/>
      <c r="IS256" s="26"/>
      <c r="IT256" s="26"/>
      <c r="IU256" s="26"/>
      <c r="IV256" s="26"/>
    </row>
    <row r="257" spans="1:256" ht="15.75">
      <c r="A257" s="46">
        <v>14</v>
      </c>
      <c r="B257" s="47" t="s">
        <v>194</v>
      </c>
      <c r="C257" s="74">
        <f>C258</f>
        <v>153000</v>
      </c>
      <c r="D257" s="74">
        <f aca="true" t="shared" si="100" ref="D257:Q259">D258</f>
        <v>153000</v>
      </c>
      <c r="E257" s="74">
        <f t="shared" si="100"/>
        <v>153000</v>
      </c>
      <c r="F257" s="74">
        <f t="shared" si="100"/>
        <v>0</v>
      </c>
      <c r="G257" s="74">
        <f t="shared" si="100"/>
        <v>0</v>
      </c>
      <c r="H257" s="74">
        <f t="shared" si="100"/>
        <v>0</v>
      </c>
      <c r="I257" s="74">
        <f t="shared" si="100"/>
        <v>0</v>
      </c>
      <c r="J257" s="74">
        <f t="shared" si="100"/>
        <v>0</v>
      </c>
      <c r="K257" s="74">
        <f t="shared" si="100"/>
        <v>0</v>
      </c>
      <c r="L257" s="74">
        <f t="shared" si="100"/>
        <v>0</v>
      </c>
      <c r="M257" s="74">
        <f t="shared" si="100"/>
        <v>0</v>
      </c>
      <c r="N257" s="74">
        <f t="shared" si="100"/>
        <v>0</v>
      </c>
      <c r="O257" s="74">
        <f t="shared" si="100"/>
        <v>0</v>
      </c>
      <c r="P257" s="74">
        <f t="shared" si="100"/>
        <v>0</v>
      </c>
      <c r="Q257" s="74">
        <f t="shared" si="100"/>
        <v>0</v>
      </c>
      <c r="R257" s="69"/>
      <c r="S257" s="69"/>
      <c r="T257" s="69"/>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c r="DN257" s="43"/>
      <c r="DO257" s="43"/>
      <c r="DP257" s="43"/>
      <c r="DQ257" s="43"/>
      <c r="DR257" s="43"/>
      <c r="DS257" s="43"/>
      <c r="DT257" s="43"/>
      <c r="DU257" s="43"/>
      <c r="DV257" s="43"/>
      <c r="DW257" s="43"/>
      <c r="DX257" s="43"/>
      <c r="DY257" s="43"/>
      <c r="DZ257" s="43"/>
      <c r="EA257" s="43"/>
      <c r="EB257" s="43"/>
      <c r="EC257" s="43"/>
      <c r="ED257" s="43"/>
      <c r="EE257" s="43"/>
      <c r="EF257" s="43"/>
      <c r="EG257" s="43"/>
      <c r="EH257" s="43"/>
      <c r="EI257" s="43"/>
      <c r="EJ257" s="43"/>
      <c r="EK257" s="43"/>
      <c r="EL257" s="43"/>
      <c r="EM257" s="43"/>
      <c r="EN257" s="43"/>
      <c r="EO257" s="43"/>
      <c r="EP257" s="43"/>
      <c r="EQ257" s="43"/>
      <c r="ER257" s="43"/>
      <c r="ES257" s="43"/>
      <c r="ET257" s="43"/>
      <c r="EU257" s="43"/>
      <c r="EV257" s="43"/>
      <c r="EW257" s="43"/>
      <c r="EX257" s="43"/>
      <c r="EY257" s="43"/>
      <c r="EZ257" s="43"/>
      <c r="FA257" s="43"/>
      <c r="FB257" s="43"/>
      <c r="FC257" s="43"/>
      <c r="FD257" s="43"/>
      <c r="FE257" s="43"/>
      <c r="FF257" s="43"/>
      <c r="FG257" s="43"/>
      <c r="FH257" s="43"/>
      <c r="FI257" s="43"/>
      <c r="FJ257" s="43"/>
      <c r="FK257" s="43"/>
      <c r="FL257" s="43"/>
      <c r="FM257" s="43"/>
      <c r="FN257" s="43"/>
      <c r="FO257" s="43"/>
      <c r="FP257" s="43"/>
      <c r="FQ257" s="43"/>
      <c r="FR257" s="43"/>
      <c r="FS257" s="43"/>
      <c r="FT257" s="43"/>
      <c r="FU257" s="43"/>
      <c r="FV257" s="43"/>
      <c r="FW257" s="43"/>
      <c r="FX257" s="43"/>
      <c r="FY257" s="43"/>
      <c r="FZ257" s="43"/>
      <c r="GA257" s="43"/>
      <c r="GB257" s="43"/>
      <c r="GC257" s="43"/>
      <c r="GD257" s="43"/>
      <c r="GE257" s="43"/>
      <c r="GF257" s="43"/>
      <c r="GG257" s="43"/>
      <c r="GH257" s="43"/>
      <c r="GI257" s="43"/>
      <c r="GJ257" s="43"/>
      <c r="GK257" s="43"/>
      <c r="GL257" s="43"/>
      <c r="GM257" s="43"/>
      <c r="GN257" s="43"/>
      <c r="GO257" s="43"/>
      <c r="GP257" s="43"/>
      <c r="GQ257" s="43"/>
      <c r="GR257" s="43"/>
      <c r="GS257" s="43"/>
      <c r="GT257" s="43"/>
      <c r="GU257" s="43"/>
      <c r="GV257" s="43"/>
      <c r="GW257" s="43"/>
      <c r="GX257" s="43"/>
      <c r="GY257" s="43"/>
      <c r="GZ257" s="43"/>
      <c r="HA257" s="43"/>
      <c r="HB257" s="43"/>
      <c r="HC257" s="43"/>
      <c r="HD257" s="43"/>
      <c r="HE257" s="43"/>
      <c r="HF257" s="43"/>
      <c r="HG257" s="43"/>
      <c r="HH257" s="43"/>
      <c r="HI257" s="43"/>
      <c r="HJ257" s="43"/>
      <c r="HK257" s="43"/>
      <c r="HL257" s="43"/>
      <c r="HM257" s="43"/>
      <c r="HN257" s="43"/>
      <c r="HO257" s="43"/>
      <c r="HP257" s="43"/>
      <c r="HQ257" s="43"/>
      <c r="HR257" s="43"/>
      <c r="HS257" s="43"/>
      <c r="HT257" s="43"/>
      <c r="HU257" s="43"/>
      <c r="HV257" s="43"/>
      <c r="HW257" s="43"/>
      <c r="HX257" s="43"/>
      <c r="HY257" s="43"/>
      <c r="HZ257" s="43"/>
      <c r="IA257" s="43"/>
      <c r="IB257" s="43"/>
      <c r="IC257" s="43"/>
      <c r="ID257" s="43"/>
      <c r="IE257" s="43"/>
      <c r="IF257" s="43"/>
      <c r="IG257" s="43"/>
      <c r="IH257" s="43"/>
      <c r="II257" s="43"/>
      <c r="IJ257" s="43"/>
      <c r="IK257" s="43"/>
      <c r="IL257" s="43"/>
      <c r="IM257" s="43"/>
      <c r="IN257" s="43"/>
      <c r="IO257" s="43"/>
      <c r="IP257" s="43"/>
      <c r="IQ257" s="43"/>
      <c r="IR257" s="43"/>
      <c r="IS257" s="43"/>
      <c r="IT257" s="43"/>
      <c r="IU257" s="43"/>
      <c r="IV257" s="43"/>
    </row>
    <row r="258" spans="1:256" ht="27">
      <c r="A258" s="36"/>
      <c r="B258" s="37" t="s">
        <v>184</v>
      </c>
      <c r="C258" s="70">
        <f>D258+G258+SUM(J258:N258)+Q258</f>
        <v>153000</v>
      </c>
      <c r="D258" s="70">
        <f>SUM(E258:F258)</f>
        <v>153000</v>
      </c>
      <c r="E258" s="70">
        <v>153000</v>
      </c>
      <c r="F258" s="5"/>
      <c r="G258" s="70">
        <f>SUM(H258:I258)</f>
        <v>0</v>
      </c>
      <c r="H258" s="3"/>
      <c r="I258" s="3"/>
      <c r="J258" s="3"/>
      <c r="K258" s="3"/>
      <c r="L258" s="3"/>
      <c r="M258" s="3"/>
      <c r="N258" s="3">
        <f t="shared" si="87"/>
        <v>0</v>
      </c>
      <c r="O258" s="5"/>
      <c r="P258" s="5"/>
      <c r="Q258" s="5"/>
      <c r="R258" s="69"/>
      <c r="S258" s="69"/>
      <c r="T258" s="69"/>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6"/>
      <c r="FG258" s="26"/>
      <c r="FH258" s="26"/>
      <c r="FI258" s="26"/>
      <c r="FJ258" s="26"/>
      <c r="FK258" s="26"/>
      <c r="FL258" s="26"/>
      <c r="FM258" s="26"/>
      <c r="FN258" s="26"/>
      <c r="FO258" s="26"/>
      <c r="FP258" s="26"/>
      <c r="FQ258" s="26"/>
      <c r="FR258" s="26"/>
      <c r="FS258" s="26"/>
      <c r="FT258" s="26"/>
      <c r="FU258" s="26"/>
      <c r="FV258" s="26"/>
      <c r="FW258" s="26"/>
      <c r="FX258" s="26"/>
      <c r="FY258" s="26"/>
      <c r="FZ258" s="26"/>
      <c r="GA258" s="26"/>
      <c r="GB258" s="26"/>
      <c r="GC258" s="26"/>
      <c r="GD258" s="26"/>
      <c r="GE258" s="26"/>
      <c r="GF258" s="26"/>
      <c r="GG258" s="26"/>
      <c r="GH258" s="26"/>
      <c r="GI258" s="26"/>
      <c r="GJ258" s="26"/>
      <c r="GK258" s="26"/>
      <c r="GL258" s="26"/>
      <c r="GM258" s="26"/>
      <c r="GN258" s="26"/>
      <c r="GO258" s="26"/>
      <c r="GP258" s="26"/>
      <c r="GQ258" s="26"/>
      <c r="GR258" s="26"/>
      <c r="GS258" s="26"/>
      <c r="GT258" s="26"/>
      <c r="GU258" s="26"/>
      <c r="GV258" s="26"/>
      <c r="GW258" s="26"/>
      <c r="GX258" s="26"/>
      <c r="GY258" s="26"/>
      <c r="GZ258" s="26"/>
      <c r="HA258" s="26"/>
      <c r="HB258" s="26"/>
      <c r="HC258" s="26"/>
      <c r="HD258" s="26"/>
      <c r="HE258" s="26"/>
      <c r="HF258" s="26"/>
      <c r="HG258" s="26"/>
      <c r="HH258" s="26"/>
      <c r="HI258" s="26"/>
      <c r="HJ258" s="26"/>
      <c r="HK258" s="26"/>
      <c r="HL258" s="26"/>
      <c r="HM258" s="26"/>
      <c r="HN258" s="26"/>
      <c r="HO258" s="26"/>
      <c r="HP258" s="26"/>
      <c r="HQ258" s="26"/>
      <c r="HR258" s="26"/>
      <c r="HS258" s="26"/>
      <c r="HT258" s="26"/>
      <c r="HU258" s="26"/>
      <c r="HV258" s="26"/>
      <c r="HW258" s="26"/>
      <c r="HX258" s="26"/>
      <c r="HY258" s="26"/>
      <c r="HZ258" s="26"/>
      <c r="IA258" s="26"/>
      <c r="IB258" s="26"/>
      <c r="IC258" s="26"/>
      <c r="ID258" s="26"/>
      <c r="IE258" s="26"/>
      <c r="IF258" s="26"/>
      <c r="IG258" s="26"/>
      <c r="IH258" s="26"/>
      <c r="II258" s="26"/>
      <c r="IJ258" s="26"/>
      <c r="IK258" s="26"/>
      <c r="IL258" s="26"/>
      <c r="IM258" s="26"/>
      <c r="IN258" s="26"/>
      <c r="IO258" s="26"/>
      <c r="IP258" s="26"/>
      <c r="IQ258" s="26"/>
      <c r="IR258" s="26"/>
      <c r="IS258" s="26"/>
      <c r="IT258" s="26"/>
      <c r="IU258" s="26"/>
      <c r="IV258" s="26"/>
    </row>
    <row r="259" spans="1:256" ht="15.75">
      <c r="A259" s="46">
        <v>15</v>
      </c>
      <c r="B259" s="47" t="s">
        <v>138</v>
      </c>
      <c r="C259" s="74">
        <f>C260</f>
        <v>233013</v>
      </c>
      <c r="D259" s="74">
        <f t="shared" si="100"/>
        <v>233013</v>
      </c>
      <c r="E259" s="74">
        <f t="shared" si="100"/>
        <v>233013</v>
      </c>
      <c r="F259" s="74">
        <f t="shared" si="100"/>
        <v>0</v>
      </c>
      <c r="G259" s="74">
        <f t="shared" si="100"/>
        <v>0</v>
      </c>
      <c r="H259" s="74">
        <f t="shared" si="100"/>
        <v>0</v>
      </c>
      <c r="I259" s="74">
        <f t="shared" si="100"/>
        <v>0</v>
      </c>
      <c r="J259" s="74">
        <f t="shared" si="100"/>
        <v>0</v>
      </c>
      <c r="K259" s="74">
        <f t="shared" si="100"/>
        <v>0</v>
      </c>
      <c r="L259" s="74">
        <f t="shared" si="100"/>
        <v>0</v>
      </c>
      <c r="M259" s="74">
        <f t="shared" si="100"/>
        <v>0</v>
      </c>
      <c r="N259" s="74">
        <f t="shared" si="100"/>
        <v>0</v>
      </c>
      <c r="O259" s="74">
        <f t="shared" si="100"/>
        <v>0</v>
      </c>
      <c r="P259" s="74">
        <f t="shared" si="100"/>
        <v>0</v>
      </c>
      <c r="Q259" s="74">
        <f t="shared" si="100"/>
        <v>0</v>
      </c>
      <c r="R259" s="69"/>
      <c r="S259" s="69"/>
      <c r="T259" s="69"/>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3"/>
      <c r="HS259" s="43"/>
      <c r="HT259" s="43"/>
      <c r="HU259" s="43"/>
      <c r="HV259" s="43"/>
      <c r="HW259" s="43"/>
      <c r="HX259" s="43"/>
      <c r="HY259" s="43"/>
      <c r="HZ259" s="43"/>
      <c r="IA259" s="43"/>
      <c r="IB259" s="43"/>
      <c r="IC259" s="43"/>
      <c r="ID259" s="43"/>
      <c r="IE259" s="43"/>
      <c r="IF259" s="43"/>
      <c r="IG259" s="43"/>
      <c r="IH259" s="43"/>
      <c r="II259" s="43"/>
      <c r="IJ259" s="43"/>
      <c r="IK259" s="43"/>
      <c r="IL259" s="43"/>
      <c r="IM259" s="43"/>
      <c r="IN259" s="43"/>
      <c r="IO259" s="43"/>
      <c r="IP259" s="43"/>
      <c r="IQ259" s="43"/>
      <c r="IR259" s="43"/>
      <c r="IS259" s="43"/>
      <c r="IT259" s="43"/>
      <c r="IU259" s="43"/>
      <c r="IV259" s="43"/>
    </row>
    <row r="260" spans="1:256" ht="15">
      <c r="A260" s="36"/>
      <c r="B260" s="37" t="s">
        <v>239</v>
      </c>
      <c r="C260" s="70">
        <f>D260+G260+SUM(J260:N260)+Q260</f>
        <v>233013</v>
      </c>
      <c r="D260" s="70">
        <f>SUM(E260:F260)</f>
        <v>233013</v>
      </c>
      <c r="E260" s="70">
        <v>233013</v>
      </c>
      <c r="F260" s="5"/>
      <c r="G260" s="70">
        <f>SUM(H260:I260)</f>
        <v>0</v>
      </c>
      <c r="H260" s="3"/>
      <c r="I260" s="3"/>
      <c r="J260" s="3"/>
      <c r="K260" s="3"/>
      <c r="L260" s="3"/>
      <c r="M260" s="3"/>
      <c r="N260" s="3">
        <f>SUM(O260:P260)</f>
        <v>0</v>
      </c>
      <c r="O260" s="5"/>
      <c r="P260" s="5"/>
      <c r="Q260" s="5"/>
      <c r="R260" s="69"/>
      <c r="S260" s="69"/>
      <c r="T260" s="69"/>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c r="GB260" s="26"/>
      <c r="GC260" s="26"/>
      <c r="GD260" s="26"/>
      <c r="GE260" s="26"/>
      <c r="GF260" s="26"/>
      <c r="GG260" s="26"/>
      <c r="GH260" s="26"/>
      <c r="GI260" s="26"/>
      <c r="GJ260" s="26"/>
      <c r="GK260" s="26"/>
      <c r="GL260" s="26"/>
      <c r="GM260" s="26"/>
      <c r="GN260" s="26"/>
      <c r="GO260" s="26"/>
      <c r="GP260" s="26"/>
      <c r="GQ260" s="26"/>
      <c r="GR260" s="26"/>
      <c r="GS260" s="26"/>
      <c r="GT260" s="26"/>
      <c r="GU260" s="26"/>
      <c r="GV260" s="26"/>
      <c r="GW260" s="26"/>
      <c r="GX260" s="26"/>
      <c r="GY260" s="26"/>
      <c r="GZ260" s="26"/>
      <c r="HA260" s="26"/>
      <c r="HB260" s="26"/>
      <c r="HC260" s="26"/>
      <c r="HD260" s="26"/>
      <c r="HE260" s="26"/>
      <c r="HF260" s="26"/>
      <c r="HG260" s="26"/>
      <c r="HH260" s="26"/>
      <c r="HI260" s="26"/>
      <c r="HJ260" s="26"/>
      <c r="HK260" s="26"/>
      <c r="HL260" s="26"/>
      <c r="HM260" s="26"/>
      <c r="HN260" s="26"/>
      <c r="HO260" s="26"/>
      <c r="HP260" s="26"/>
      <c r="HQ260" s="26"/>
      <c r="HR260" s="26"/>
      <c r="HS260" s="26"/>
      <c r="HT260" s="26"/>
      <c r="HU260" s="26"/>
      <c r="HV260" s="26"/>
      <c r="HW260" s="26"/>
      <c r="HX260" s="26"/>
      <c r="HY260" s="26"/>
      <c r="HZ260" s="26"/>
      <c r="IA260" s="26"/>
      <c r="IB260" s="26"/>
      <c r="IC260" s="26"/>
      <c r="ID260" s="26"/>
      <c r="IE260" s="26"/>
      <c r="IF260" s="26"/>
      <c r="IG260" s="26"/>
      <c r="IH260" s="26"/>
      <c r="II260" s="26"/>
      <c r="IJ260" s="26"/>
      <c r="IK260" s="26"/>
      <c r="IL260" s="26"/>
      <c r="IM260" s="26"/>
      <c r="IN260" s="26"/>
      <c r="IO260" s="26"/>
      <c r="IP260" s="26"/>
      <c r="IQ260" s="26"/>
      <c r="IR260" s="26"/>
      <c r="IS260" s="26"/>
      <c r="IT260" s="26"/>
      <c r="IU260" s="26"/>
      <c r="IV260" s="26"/>
    </row>
    <row r="261" spans="1:256" ht="15">
      <c r="A261" s="44" t="s">
        <v>105</v>
      </c>
      <c r="B261" s="45" t="s">
        <v>174</v>
      </c>
      <c r="C261" s="71">
        <f>C262+C263</f>
        <v>0</v>
      </c>
      <c r="D261" s="71">
        <f aca="true" t="shared" si="101" ref="D261:P261">D262+D263</f>
        <v>0</v>
      </c>
      <c r="E261" s="71">
        <f t="shared" si="101"/>
        <v>0</v>
      </c>
      <c r="F261" s="71">
        <f t="shared" si="101"/>
        <v>0</v>
      </c>
      <c r="G261" s="71">
        <f t="shared" si="101"/>
        <v>0</v>
      </c>
      <c r="H261" s="71">
        <f t="shared" si="101"/>
        <v>0</v>
      </c>
      <c r="I261" s="71">
        <f t="shared" si="101"/>
        <v>0</v>
      </c>
      <c r="J261" s="71">
        <f t="shared" si="101"/>
        <v>0</v>
      </c>
      <c r="K261" s="71">
        <f t="shared" si="101"/>
        <v>0</v>
      </c>
      <c r="L261" s="71">
        <f t="shared" si="101"/>
        <v>0</v>
      </c>
      <c r="M261" s="71">
        <f t="shared" si="101"/>
        <v>0</v>
      </c>
      <c r="N261" s="71">
        <f t="shared" si="101"/>
        <v>0</v>
      </c>
      <c r="O261" s="71">
        <f t="shared" si="101"/>
        <v>0</v>
      </c>
      <c r="P261" s="71">
        <f t="shared" si="101"/>
        <v>0</v>
      </c>
      <c r="Q261" s="71">
        <f>Q262</f>
        <v>0</v>
      </c>
      <c r="R261" s="69"/>
      <c r="S261" s="69"/>
      <c r="T261" s="69"/>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c r="FF261" s="24"/>
      <c r="FG261" s="24"/>
      <c r="FH261" s="24"/>
      <c r="FI261" s="24"/>
      <c r="FJ261" s="24"/>
      <c r="FK261" s="24"/>
      <c r="FL261" s="24"/>
      <c r="FM261" s="24"/>
      <c r="FN261" s="24"/>
      <c r="FO261" s="24"/>
      <c r="FP261" s="24"/>
      <c r="FQ261" s="24"/>
      <c r="FR261" s="24"/>
      <c r="FS261" s="24"/>
      <c r="FT261" s="24"/>
      <c r="FU261" s="24"/>
      <c r="FV261" s="24"/>
      <c r="FW261" s="24"/>
      <c r="FX261" s="24"/>
      <c r="FY261" s="24"/>
      <c r="FZ261" s="24"/>
      <c r="GA261" s="24"/>
      <c r="GB261" s="24"/>
      <c r="GC261" s="24"/>
      <c r="GD261" s="24"/>
      <c r="GE261" s="24"/>
      <c r="GF261" s="24"/>
      <c r="GG261" s="24"/>
      <c r="GH261" s="24"/>
      <c r="GI261" s="24"/>
      <c r="GJ261" s="24"/>
      <c r="GK261" s="24"/>
      <c r="GL261" s="24"/>
      <c r="GM261" s="24"/>
      <c r="GN261" s="24"/>
      <c r="GO261" s="24"/>
      <c r="GP261" s="24"/>
      <c r="GQ261" s="24"/>
      <c r="GR261" s="24"/>
      <c r="GS261" s="24"/>
      <c r="GT261" s="24"/>
      <c r="GU261" s="24"/>
      <c r="GV261" s="24"/>
      <c r="GW261" s="24"/>
      <c r="GX261" s="24"/>
      <c r="GY261" s="24"/>
      <c r="GZ261" s="24"/>
      <c r="HA261" s="24"/>
      <c r="HB261" s="24"/>
      <c r="HC261" s="24"/>
      <c r="HD261" s="24"/>
      <c r="HE261" s="24"/>
      <c r="HF261" s="24"/>
      <c r="HG261" s="24"/>
      <c r="HH261" s="24"/>
      <c r="HI261" s="24"/>
      <c r="HJ261" s="24"/>
      <c r="HK261" s="24"/>
      <c r="HL261" s="24"/>
      <c r="HM261" s="24"/>
      <c r="HN261" s="24"/>
      <c r="HO261" s="24"/>
      <c r="HP261" s="24"/>
      <c r="HQ261" s="24"/>
      <c r="HR261" s="24"/>
      <c r="HS261" s="24"/>
      <c r="HT261" s="24"/>
      <c r="HU261" s="24"/>
      <c r="HV261" s="24"/>
      <c r="HW261" s="24"/>
      <c r="HX261" s="24"/>
      <c r="HY261" s="24"/>
      <c r="HZ261" s="24"/>
      <c r="IA261" s="24"/>
      <c r="IB261" s="24"/>
      <c r="IC261" s="24"/>
      <c r="ID261" s="24"/>
      <c r="IE261" s="24"/>
      <c r="IF261" s="24"/>
      <c r="IG261" s="24"/>
      <c r="IH261" s="24"/>
      <c r="II261" s="24"/>
      <c r="IJ261" s="24"/>
      <c r="IK261" s="24"/>
      <c r="IL261" s="24"/>
      <c r="IM261" s="24"/>
      <c r="IN261" s="24"/>
      <c r="IO261" s="24"/>
      <c r="IP261" s="24"/>
      <c r="IQ261" s="24"/>
      <c r="IR261" s="24"/>
      <c r="IS261" s="24"/>
      <c r="IT261" s="24"/>
      <c r="IU261" s="24"/>
      <c r="IV261" s="24"/>
    </row>
    <row r="262" spans="1:256" ht="27">
      <c r="A262" s="98">
        <v>1</v>
      </c>
      <c r="B262" s="37" t="s">
        <v>189</v>
      </c>
      <c r="C262" s="70">
        <f>D262+G262+SUM(J262:N262)+Q262</f>
        <v>0</v>
      </c>
      <c r="D262" s="70">
        <f>SUM(E262:F262)</f>
        <v>0</v>
      </c>
      <c r="E262" s="70"/>
      <c r="F262" s="5"/>
      <c r="G262" s="70">
        <f>SUM(H262:I262)</f>
        <v>0</v>
      </c>
      <c r="H262" s="3">
        <f>56286-50436-5850</f>
        <v>0</v>
      </c>
      <c r="I262" s="3"/>
      <c r="J262" s="3"/>
      <c r="K262" s="3"/>
      <c r="L262" s="3"/>
      <c r="M262" s="3"/>
      <c r="N262" s="3">
        <f t="shared" si="87"/>
        <v>0</v>
      </c>
      <c r="O262" s="5"/>
      <c r="P262" s="5"/>
      <c r="Q262" s="5"/>
      <c r="R262" s="69"/>
      <c r="S262" s="69"/>
      <c r="T262" s="69"/>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c r="GB262" s="26"/>
      <c r="GC262" s="26"/>
      <c r="GD262" s="26"/>
      <c r="GE262" s="26"/>
      <c r="GF262" s="26"/>
      <c r="GG262" s="26"/>
      <c r="GH262" s="26"/>
      <c r="GI262" s="26"/>
      <c r="GJ262" s="26"/>
      <c r="GK262" s="26"/>
      <c r="GL262" s="26"/>
      <c r="GM262" s="26"/>
      <c r="GN262" s="26"/>
      <c r="GO262" s="26"/>
      <c r="GP262" s="26"/>
      <c r="GQ262" s="26"/>
      <c r="GR262" s="26"/>
      <c r="GS262" s="26"/>
      <c r="GT262" s="26"/>
      <c r="GU262" s="26"/>
      <c r="GV262" s="26"/>
      <c r="GW262" s="26"/>
      <c r="GX262" s="26"/>
      <c r="GY262" s="26"/>
      <c r="GZ262" s="26"/>
      <c r="HA262" s="26"/>
      <c r="HB262" s="26"/>
      <c r="HC262" s="26"/>
      <c r="HD262" s="26"/>
      <c r="HE262" s="26"/>
      <c r="HF262" s="26"/>
      <c r="HG262" s="26"/>
      <c r="HH262" s="26"/>
      <c r="HI262" s="26"/>
      <c r="HJ262" s="26"/>
      <c r="HK262" s="26"/>
      <c r="HL262" s="26"/>
      <c r="HM262" s="26"/>
      <c r="HN262" s="26"/>
      <c r="HO262" s="26"/>
      <c r="HP262" s="26"/>
      <c r="HQ262" s="26"/>
      <c r="HR262" s="26"/>
      <c r="HS262" s="26"/>
      <c r="HT262" s="26"/>
      <c r="HU262" s="26"/>
      <c r="HV262" s="26"/>
      <c r="HW262" s="26"/>
      <c r="HX262" s="26"/>
      <c r="HY262" s="26"/>
      <c r="HZ262" s="26"/>
      <c r="IA262" s="26"/>
      <c r="IB262" s="26"/>
      <c r="IC262" s="26"/>
      <c r="ID262" s="26"/>
      <c r="IE262" s="26"/>
      <c r="IF262" s="26"/>
      <c r="IG262" s="26"/>
      <c r="IH262" s="26"/>
      <c r="II262" s="26"/>
      <c r="IJ262" s="26"/>
      <c r="IK262" s="26"/>
      <c r="IL262" s="26"/>
      <c r="IM262" s="26"/>
      <c r="IN262" s="26"/>
      <c r="IO262" s="26"/>
      <c r="IP262" s="26"/>
      <c r="IQ262" s="26"/>
      <c r="IR262" s="26"/>
      <c r="IS262" s="26"/>
      <c r="IT262" s="26"/>
      <c r="IU262" s="26"/>
      <c r="IV262" s="26"/>
    </row>
    <row r="263" spans="1:256" ht="27">
      <c r="A263" s="98"/>
      <c r="B263" s="37" t="s">
        <v>30</v>
      </c>
      <c r="C263" s="70">
        <f>D263+G263+SUM(J263:N263)+Q263</f>
        <v>0</v>
      </c>
      <c r="D263" s="70">
        <f>SUM(E263:F263)</f>
        <v>0</v>
      </c>
      <c r="E263" s="70"/>
      <c r="F263" s="5"/>
      <c r="G263" s="70">
        <f>SUM(H263:I263)</f>
        <v>0</v>
      </c>
      <c r="H263" s="3"/>
      <c r="I263" s="3"/>
      <c r="J263" s="3"/>
      <c r="K263" s="3"/>
      <c r="L263" s="3"/>
      <c r="M263" s="3"/>
      <c r="N263" s="3">
        <f t="shared" si="87"/>
        <v>0</v>
      </c>
      <c r="O263" s="23"/>
      <c r="P263" s="23"/>
      <c r="Q263" s="23"/>
      <c r="R263" s="69"/>
      <c r="S263" s="69"/>
      <c r="T263" s="69"/>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c r="FF263" s="24"/>
      <c r="FG263" s="24"/>
      <c r="FH263" s="24"/>
      <c r="FI263" s="24"/>
      <c r="FJ263" s="24"/>
      <c r="FK263" s="24"/>
      <c r="FL263" s="24"/>
      <c r="FM263" s="24"/>
      <c r="FN263" s="24"/>
      <c r="FO263" s="24"/>
      <c r="FP263" s="24"/>
      <c r="FQ263" s="24"/>
      <c r="FR263" s="24"/>
      <c r="FS263" s="24"/>
      <c r="FT263" s="24"/>
      <c r="FU263" s="24"/>
      <c r="FV263" s="24"/>
      <c r="FW263" s="24"/>
      <c r="FX263" s="24"/>
      <c r="FY263" s="24"/>
      <c r="FZ263" s="24"/>
      <c r="GA263" s="24"/>
      <c r="GB263" s="24"/>
      <c r="GC263" s="24"/>
      <c r="GD263" s="24"/>
      <c r="GE263" s="24"/>
      <c r="GF263" s="24"/>
      <c r="GG263" s="24"/>
      <c r="GH263" s="24"/>
      <c r="GI263" s="24"/>
      <c r="GJ263" s="24"/>
      <c r="GK263" s="24"/>
      <c r="GL263" s="24"/>
      <c r="GM263" s="24"/>
      <c r="GN263" s="24"/>
      <c r="GO263" s="24"/>
      <c r="GP263" s="24"/>
      <c r="GQ263" s="24"/>
      <c r="GR263" s="24"/>
      <c r="GS263" s="24"/>
      <c r="GT263" s="24"/>
      <c r="GU263" s="24"/>
      <c r="GV263" s="24"/>
      <c r="GW263" s="24"/>
      <c r="GX263" s="24"/>
      <c r="GY263" s="24"/>
      <c r="GZ263" s="24"/>
      <c r="HA263" s="24"/>
      <c r="HB263" s="24"/>
      <c r="HC263" s="24"/>
      <c r="HD263" s="24"/>
      <c r="HE263" s="24"/>
      <c r="HF263" s="24"/>
      <c r="HG263" s="24"/>
      <c r="HH263" s="24"/>
      <c r="HI263" s="24"/>
      <c r="HJ263" s="24"/>
      <c r="HK263" s="24"/>
      <c r="HL263" s="24"/>
      <c r="HM263" s="24"/>
      <c r="HN263" s="24"/>
      <c r="HO263" s="24"/>
      <c r="HP263" s="24"/>
      <c r="HQ263" s="24"/>
      <c r="HR263" s="24"/>
      <c r="HS263" s="24"/>
      <c r="HT263" s="24"/>
      <c r="HU263" s="24"/>
      <c r="HV263" s="24"/>
      <c r="HW263" s="24"/>
      <c r="HX263" s="24"/>
      <c r="HY263" s="24"/>
      <c r="HZ263" s="24"/>
      <c r="IA263" s="24"/>
      <c r="IB263" s="24"/>
      <c r="IC263" s="24"/>
      <c r="ID263" s="24"/>
      <c r="IE263" s="24"/>
      <c r="IF263" s="24"/>
      <c r="IG263" s="24"/>
      <c r="IH263" s="24"/>
      <c r="II263" s="24"/>
      <c r="IJ263" s="24"/>
      <c r="IK263" s="24"/>
      <c r="IL263" s="24"/>
      <c r="IM263" s="24"/>
      <c r="IN263" s="24"/>
      <c r="IO263" s="24"/>
      <c r="IP263" s="24"/>
      <c r="IQ263" s="24"/>
      <c r="IR263" s="24"/>
      <c r="IS263" s="24"/>
      <c r="IT263" s="24"/>
      <c r="IU263" s="24"/>
      <c r="IV263" s="24"/>
    </row>
    <row r="264" spans="1:256" ht="13.5">
      <c r="A264" s="25"/>
      <c r="B264" s="4"/>
      <c r="C264" s="70">
        <f>D264+G264+SUM(J264:N264)+Q264</f>
        <v>0</v>
      </c>
      <c r="D264" s="70">
        <f>SUM(E264:F264)</f>
        <v>0</v>
      </c>
      <c r="E264" s="70"/>
      <c r="F264" s="5"/>
      <c r="G264" s="70">
        <f>SUM(H264:I264)</f>
        <v>0</v>
      </c>
      <c r="H264" s="3"/>
      <c r="I264" s="3"/>
      <c r="J264" s="3"/>
      <c r="K264" s="3"/>
      <c r="L264" s="3"/>
      <c r="M264" s="3"/>
      <c r="N264" s="3">
        <f t="shared" si="87"/>
        <v>0</v>
      </c>
      <c r="O264" s="5"/>
      <c r="P264" s="5"/>
      <c r="Q264" s="5"/>
      <c r="R264" s="69"/>
      <c r="S264" s="69"/>
      <c r="T264" s="69"/>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c r="DU264" s="24"/>
      <c r="DV264" s="24"/>
      <c r="DW264" s="24"/>
      <c r="DX264" s="24"/>
      <c r="DY264" s="24"/>
      <c r="DZ264" s="24"/>
      <c r="EA264" s="24"/>
      <c r="EB264" s="24"/>
      <c r="EC264" s="24"/>
      <c r="ED264" s="24"/>
      <c r="EE264" s="24"/>
      <c r="EF264" s="24"/>
      <c r="EG264" s="24"/>
      <c r="EH264" s="24"/>
      <c r="EI264" s="24"/>
      <c r="EJ264" s="24"/>
      <c r="EK264" s="24"/>
      <c r="EL264" s="24"/>
      <c r="EM264" s="24"/>
      <c r="EN264" s="24"/>
      <c r="EO264" s="24"/>
      <c r="EP264" s="24"/>
      <c r="EQ264" s="24"/>
      <c r="ER264" s="24"/>
      <c r="ES264" s="24"/>
      <c r="ET264" s="24"/>
      <c r="EU264" s="24"/>
      <c r="EV264" s="24"/>
      <c r="EW264" s="24"/>
      <c r="EX264" s="24"/>
      <c r="EY264" s="24"/>
      <c r="EZ264" s="24"/>
      <c r="FA264" s="24"/>
      <c r="FB264" s="24"/>
      <c r="FC264" s="24"/>
      <c r="FD264" s="24"/>
      <c r="FE264" s="24"/>
      <c r="FF264" s="24"/>
      <c r="FG264" s="24"/>
      <c r="FH264" s="24"/>
      <c r="FI264" s="24"/>
      <c r="FJ264" s="24"/>
      <c r="FK264" s="24"/>
      <c r="FL264" s="24"/>
      <c r="FM264" s="24"/>
      <c r="FN264" s="24"/>
      <c r="FO264" s="24"/>
      <c r="FP264" s="24"/>
      <c r="FQ264" s="24"/>
      <c r="FR264" s="24"/>
      <c r="FS264" s="24"/>
      <c r="FT264" s="24"/>
      <c r="FU264" s="24"/>
      <c r="FV264" s="24"/>
      <c r="FW264" s="24"/>
      <c r="FX264" s="24"/>
      <c r="FY264" s="24"/>
      <c r="FZ264" s="24"/>
      <c r="GA264" s="24"/>
      <c r="GB264" s="24"/>
      <c r="GC264" s="24"/>
      <c r="GD264" s="24"/>
      <c r="GE264" s="24"/>
      <c r="GF264" s="24"/>
      <c r="GG264" s="24"/>
      <c r="GH264" s="24"/>
      <c r="GI264" s="24"/>
      <c r="GJ264" s="24"/>
      <c r="GK264" s="24"/>
      <c r="GL264" s="24"/>
      <c r="GM264" s="24"/>
      <c r="GN264" s="24"/>
      <c r="GO264" s="24"/>
      <c r="GP264" s="24"/>
      <c r="GQ264" s="24"/>
      <c r="GR264" s="24"/>
      <c r="GS264" s="24"/>
      <c r="GT264" s="24"/>
      <c r="GU264" s="24"/>
      <c r="GV264" s="24"/>
      <c r="GW264" s="24"/>
      <c r="GX264" s="24"/>
      <c r="GY264" s="24"/>
      <c r="GZ264" s="24"/>
      <c r="HA264" s="24"/>
      <c r="HB264" s="24"/>
      <c r="HC264" s="24"/>
      <c r="HD264" s="24"/>
      <c r="HE264" s="24"/>
      <c r="HF264" s="24"/>
      <c r="HG264" s="24"/>
      <c r="HH264" s="24"/>
      <c r="HI264" s="24"/>
      <c r="HJ264" s="24"/>
      <c r="HK264" s="24"/>
      <c r="HL264" s="24"/>
      <c r="HM264" s="24"/>
      <c r="HN264" s="24"/>
      <c r="HO264" s="24"/>
      <c r="HP264" s="24"/>
      <c r="HQ264" s="24"/>
      <c r="HR264" s="24"/>
      <c r="HS264" s="24"/>
      <c r="HT264" s="24"/>
      <c r="HU264" s="24"/>
      <c r="HV264" s="24"/>
      <c r="HW264" s="24"/>
      <c r="HX264" s="24"/>
      <c r="HY264" s="24"/>
      <c r="HZ264" s="24"/>
      <c r="IA264" s="24"/>
      <c r="IB264" s="24"/>
      <c r="IC264" s="24"/>
      <c r="ID264" s="24"/>
      <c r="IE264" s="24"/>
      <c r="IF264" s="24"/>
      <c r="IG264" s="24"/>
      <c r="IH264" s="24"/>
      <c r="II264" s="24"/>
      <c r="IJ264" s="24"/>
      <c r="IK264" s="24"/>
      <c r="IL264" s="24"/>
      <c r="IM264" s="24"/>
      <c r="IN264" s="24"/>
      <c r="IO264" s="24"/>
      <c r="IP264" s="24"/>
      <c r="IQ264" s="24"/>
      <c r="IR264" s="24"/>
      <c r="IS264" s="24"/>
      <c r="IT264" s="24"/>
      <c r="IU264" s="24"/>
      <c r="IV264" s="24"/>
    </row>
    <row r="265" spans="1:256" ht="13.5">
      <c r="A265" s="48"/>
      <c r="B265" s="49"/>
      <c r="C265" s="99"/>
      <c r="D265" s="99"/>
      <c r="E265" s="99"/>
      <c r="F265" s="99"/>
      <c r="G265" s="99"/>
      <c r="H265" s="50"/>
      <c r="I265" s="99"/>
      <c r="J265" s="99"/>
      <c r="K265" s="99"/>
      <c r="L265" s="99"/>
      <c r="M265" s="99"/>
      <c r="N265" s="99"/>
      <c r="O265" s="99"/>
      <c r="P265" s="99"/>
      <c r="Q265" s="99"/>
      <c r="R265" s="69"/>
      <c r="S265" s="69"/>
      <c r="T265" s="69"/>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c r="CR265" s="51"/>
      <c r="CS265" s="51"/>
      <c r="CT265" s="51"/>
      <c r="CU265" s="51"/>
      <c r="CV265" s="51"/>
      <c r="CW265" s="51"/>
      <c r="CX265" s="51"/>
      <c r="CY265" s="51"/>
      <c r="CZ265" s="51"/>
      <c r="DA265" s="51"/>
      <c r="DB265" s="51"/>
      <c r="DC265" s="51"/>
      <c r="DD265" s="51"/>
      <c r="DE265" s="51"/>
      <c r="DF265" s="51"/>
      <c r="DG265" s="51"/>
      <c r="DH265" s="51"/>
      <c r="DI265" s="51"/>
      <c r="DJ265" s="51"/>
      <c r="DK265" s="51"/>
      <c r="DL265" s="51"/>
      <c r="DM265" s="51"/>
      <c r="DN265" s="51"/>
      <c r="DO265" s="51"/>
      <c r="DP265" s="51"/>
      <c r="DQ265" s="51"/>
      <c r="DR265" s="51"/>
      <c r="DS265" s="51"/>
      <c r="DT265" s="51"/>
      <c r="DU265" s="51"/>
      <c r="DV265" s="51"/>
      <c r="DW265" s="51"/>
      <c r="DX265" s="51"/>
      <c r="DY265" s="51"/>
      <c r="DZ265" s="51"/>
      <c r="EA265" s="51"/>
      <c r="EB265" s="51"/>
      <c r="EC265" s="51"/>
      <c r="ED265" s="51"/>
      <c r="EE265" s="51"/>
      <c r="EF265" s="51"/>
      <c r="EG265" s="51"/>
      <c r="EH265" s="51"/>
      <c r="EI265" s="51"/>
      <c r="EJ265" s="51"/>
      <c r="EK265" s="51"/>
      <c r="EL265" s="51"/>
      <c r="EM265" s="51"/>
      <c r="EN265" s="51"/>
      <c r="EO265" s="51"/>
      <c r="EP265" s="51"/>
      <c r="EQ265" s="51"/>
      <c r="ER265" s="51"/>
      <c r="ES265" s="51"/>
      <c r="ET265" s="51"/>
      <c r="EU265" s="51"/>
      <c r="EV265" s="51"/>
      <c r="EW265" s="51"/>
      <c r="EX265" s="51"/>
      <c r="EY265" s="51"/>
      <c r="EZ265" s="51"/>
      <c r="FA265" s="51"/>
      <c r="FB265" s="51"/>
      <c r="FC265" s="51"/>
      <c r="FD265" s="51"/>
      <c r="FE265" s="51"/>
      <c r="FF265" s="51"/>
      <c r="FG265" s="51"/>
      <c r="FH265" s="51"/>
      <c r="FI265" s="51"/>
      <c r="FJ265" s="51"/>
      <c r="FK265" s="51"/>
      <c r="FL265" s="51"/>
      <c r="FM265" s="51"/>
      <c r="FN265" s="51"/>
      <c r="FO265" s="51"/>
      <c r="FP265" s="51"/>
      <c r="FQ265" s="51"/>
      <c r="FR265" s="51"/>
      <c r="FS265" s="51"/>
      <c r="FT265" s="51"/>
      <c r="FU265" s="51"/>
      <c r="FV265" s="51"/>
      <c r="FW265" s="51"/>
      <c r="FX265" s="51"/>
      <c r="FY265" s="51"/>
      <c r="FZ265" s="51"/>
      <c r="GA265" s="51"/>
      <c r="GB265" s="51"/>
      <c r="GC265" s="51"/>
      <c r="GD265" s="51"/>
      <c r="GE265" s="51"/>
      <c r="GF265" s="51"/>
      <c r="GG265" s="51"/>
      <c r="GH265" s="51"/>
      <c r="GI265" s="51"/>
      <c r="GJ265" s="51"/>
      <c r="GK265" s="51"/>
      <c r="GL265" s="51"/>
      <c r="GM265" s="51"/>
      <c r="GN265" s="51"/>
      <c r="GO265" s="51"/>
      <c r="GP265" s="51"/>
      <c r="GQ265" s="51"/>
      <c r="GR265" s="51"/>
      <c r="GS265" s="51"/>
      <c r="GT265" s="51"/>
      <c r="GU265" s="51"/>
      <c r="GV265" s="51"/>
      <c r="GW265" s="51"/>
      <c r="GX265" s="51"/>
      <c r="GY265" s="51"/>
      <c r="GZ265" s="51"/>
      <c r="HA265" s="51"/>
      <c r="HB265" s="51"/>
      <c r="HC265" s="51"/>
      <c r="HD265" s="51"/>
      <c r="HE265" s="51"/>
      <c r="HF265" s="51"/>
      <c r="HG265" s="51"/>
      <c r="HH265" s="51"/>
      <c r="HI265" s="51"/>
      <c r="HJ265" s="51"/>
      <c r="HK265" s="51"/>
      <c r="HL265" s="51"/>
      <c r="HM265" s="51"/>
      <c r="HN265" s="51"/>
      <c r="HO265" s="51"/>
      <c r="HP265" s="51"/>
      <c r="HQ265" s="51"/>
      <c r="HR265" s="51"/>
      <c r="HS265" s="51"/>
      <c r="HT265" s="51"/>
      <c r="HU265" s="51"/>
      <c r="HV265" s="51"/>
      <c r="HW265" s="51"/>
      <c r="HX265" s="51"/>
      <c r="HY265" s="51"/>
      <c r="HZ265" s="51"/>
      <c r="IA265" s="51"/>
      <c r="IB265" s="51"/>
      <c r="IC265" s="51"/>
      <c r="ID265" s="51"/>
      <c r="IE265" s="51"/>
      <c r="IF265" s="51"/>
      <c r="IG265" s="51"/>
      <c r="IH265" s="51"/>
      <c r="II265" s="51"/>
      <c r="IJ265" s="51"/>
      <c r="IK265" s="51"/>
      <c r="IL265" s="51"/>
      <c r="IM265" s="51"/>
      <c r="IN265" s="51"/>
      <c r="IO265" s="51"/>
      <c r="IP265" s="51"/>
      <c r="IQ265" s="51"/>
      <c r="IR265" s="51"/>
      <c r="IS265" s="51"/>
      <c r="IT265" s="51"/>
      <c r="IU265" s="51"/>
      <c r="IV265" s="51"/>
    </row>
    <row r="272" spans="12:256" ht="13.5">
      <c r="L272" s="100"/>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3"/>
      <c r="CD272" s="53"/>
      <c r="CE272" s="53"/>
      <c r="CF272" s="53"/>
      <c r="CG272" s="53"/>
      <c r="CH272" s="53"/>
      <c r="CI272" s="53"/>
      <c r="CJ272" s="53"/>
      <c r="CK272" s="53"/>
      <c r="CL272" s="53"/>
      <c r="CM272" s="53"/>
      <c r="CN272" s="53"/>
      <c r="CO272" s="53"/>
      <c r="CP272" s="53"/>
      <c r="CQ272" s="53"/>
      <c r="CR272" s="53"/>
      <c r="CS272" s="53"/>
      <c r="CT272" s="53"/>
      <c r="CU272" s="53"/>
      <c r="CV272" s="53"/>
      <c r="CW272" s="53"/>
      <c r="CX272" s="53"/>
      <c r="CY272" s="53"/>
      <c r="CZ272" s="53"/>
      <c r="DA272" s="53"/>
      <c r="DB272" s="53"/>
      <c r="DC272" s="53"/>
      <c r="DD272" s="53"/>
      <c r="DE272" s="53"/>
      <c r="DF272" s="53"/>
      <c r="DG272" s="53"/>
      <c r="DH272" s="53"/>
      <c r="DI272" s="53"/>
      <c r="DJ272" s="53"/>
      <c r="DK272" s="53"/>
      <c r="DL272" s="53"/>
      <c r="DM272" s="53"/>
      <c r="DN272" s="53"/>
      <c r="DO272" s="53"/>
      <c r="DP272" s="53"/>
      <c r="DQ272" s="53"/>
      <c r="DR272" s="53"/>
      <c r="DS272" s="53"/>
      <c r="DT272" s="53"/>
      <c r="DU272" s="53"/>
      <c r="DV272" s="53"/>
      <c r="DW272" s="53"/>
      <c r="DX272" s="53"/>
      <c r="DY272" s="53"/>
      <c r="DZ272" s="53"/>
      <c r="EA272" s="53"/>
      <c r="EB272" s="53"/>
      <c r="EC272" s="53"/>
      <c r="ED272" s="53"/>
      <c r="EE272" s="53"/>
      <c r="EF272" s="53"/>
      <c r="EG272" s="53"/>
      <c r="EH272" s="53"/>
      <c r="EI272" s="53"/>
      <c r="EJ272" s="53"/>
      <c r="EK272" s="53"/>
      <c r="EL272" s="53"/>
      <c r="EM272" s="53"/>
      <c r="EN272" s="53"/>
      <c r="EO272" s="53"/>
      <c r="EP272" s="53"/>
      <c r="EQ272" s="53"/>
      <c r="ER272" s="53"/>
      <c r="ES272" s="53"/>
      <c r="ET272" s="53"/>
      <c r="EU272" s="53"/>
      <c r="EV272" s="53"/>
      <c r="EW272" s="53"/>
      <c r="EX272" s="53"/>
      <c r="EY272" s="53"/>
      <c r="EZ272" s="53"/>
      <c r="FA272" s="53"/>
      <c r="FB272" s="53"/>
      <c r="FC272" s="53"/>
      <c r="FD272" s="53"/>
      <c r="FE272" s="53"/>
      <c r="FF272" s="53"/>
      <c r="FG272" s="53"/>
      <c r="FH272" s="53"/>
      <c r="FI272" s="53"/>
      <c r="FJ272" s="53"/>
      <c r="FK272" s="53"/>
      <c r="FL272" s="53"/>
      <c r="FM272" s="53"/>
      <c r="FN272" s="53"/>
      <c r="FO272" s="53"/>
      <c r="FP272" s="53"/>
      <c r="FQ272" s="53"/>
      <c r="FR272" s="53"/>
      <c r="FS272" s="53"/>
      <c r="FT272" s="53"/>
      <c r="FU272" s="53"/>
      <c r="FV272" s="53"/>
      <c r="FW272" s="53"/>
      <c r="FX272" s="53"/>
      <c r="FY272" s="53"/>
      <c r="FZ272" s="53"/>
      <c r="GA272" s="53"/>
      <c r="GB272" s="53"/>
      <c r="GC272" s="53"/>
      <c r="GD272" s="53"/>
      <c r="GE272" s="53"/>
      <c r="GF272" s="53"/>
      <c r="GG272" s="53"/>
      <c r="GH272" s="53"/>
      <c r="GI272" s="53"/>
      <c r="GJ272" s="53"/>
      <c r="GK272" s="53"/>
      <c r="GL272" s="53"/>
      <c r="GM272" s="53"/>
      <c r="GN272" s="53"/>
      <c r="GO272" s="53"/>
      <c r="GP272" s="53"/>
      <c r="GQ272" s="53"/>
      <c r="GR272" s="53"/>
      <c r="GS272" s="53"/>
      <c r="GT272" s="53"/>
      <c r="GU272" s="53"/>
      <c r="GV272" s="53"/>
      <c r="GW272" s="53"/>
      <c r="GX272" s="53"/>
      <c r="GY272" s="53"/>
      <c r="GZ272" s="53"/>
      <c r="HA272" s="53"/>
      <c r="HB272" s="53"/>
      <c r="HC272" s="53"/>
      <c r="HD272" s="53"/>
      <c r="HE272" s="53"/>
      <c r="HF272" s="53"/>
      <c r="HG272" s="53"/>
      <c r="HH272" s="53"/>
      <c r="HI272" s="53"/>
      <c r="HJ272" s="53"/>
      <c r="HK272" s="53"/>
      <c r="HL272" s="53"/>
      <c r="HM272" s="53"/>
      <c r="HN272" s="53"/>
      <c r="HO272" s="53"/>
      <c r="HP272" s="53"/>
      <c r="HQ272" s="53"/>
      <c r="HR272" s="53"/>
      <c r="HS272" s="53"/>
      <c r="HT272" s="53"/>
      <c r="HU272" s="53"/>
      <c r="HV272" s="53"/>
      <c r="HW272" s="53"/>
      <c r="HX272" s="53"/>
      <c r="HY272" s="53"/>
      <c r="HZ272" s="53"/>
      <c r="IA272" s="53"/>
      <c r="IB272" s="53"/>
      <c r="IC272" s="53"/>
      <c r="ID272" s="53"/>
      <c r="IE272" s="53"/>
      <c r="IF272" s="53"/>
      <c r="IG272" s="53"/>
      <c r="IH272" s="53"/>
      <c r="II272" s="53"/>
      <c r="IJ272" s="53"/>
      <c r="IK272" s="53"/>
      <c r="IL272" s="53"/>
      <c r="IM272" s="53"/>
      <c r="IN272" s="53"/>
      <c r="IO272" s="53"/>
      <c r="IP272" s="53"/>
      <c r="IQ272" s="53"/>
      <c r="IR272" s="53"/>
      <c r="IS272" s="53"/>
      <c r="IT272" s="53"/>
      <c r="IU272" s="53"/>
      <c r="IV272" s="53"/>
    </row>
    <row r="279" spans="12:256" ht="13.5">
      <c r="L279" s="100"/>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3"/>
      <c r="CD279" s="53"/>
      <c r="CE279" s="53"/>
      <c r="CF279" s="53"/>
      <c r="CG279" s="53"/>
      <c r="CH279" s="53"/>
      <c r="CI279" s="53"/>
      <c r="CJ279" s="53"/>
      <c r="CK279" s="53"/>
      <c r="CL279" s="53"/>
      <c r="CM279" s="53"/>
      <c r="CN279" s="53"/>
      <c r="CO279" s="53"/>
      <c r="CP279" s="53"/>
      <c r="CQ279" s="53"/>
      <c r="CR279" s="53"/>
      <c r="CS279" s="53"/>
      <c r="CT279" s="53"/>
      <c r="CU279" s="53"/>
      <c r="CV279" s="53"/>
      <c r="CW279" s="53"/>
      <c r="CX279" s="53"/>
      <c r="CY279" s="53"/>
      <c r="CZ279" s="53"/>
      <c r="DA279" s="53"/>
      <c r="DB279" s="53"/>
      <c r="DC279" s="53"/>
      <c r="DD279" s="53"/>
      <c r="DE279" s="53"/>
      <c r="DF279" s="53"/>
      <c r="DG279" s="53"/>
      <c r="DH279" s="53"/>
      <c r="DI279" s="53"/>
      <c r="DJ279" s="53"/>
      <c r="DK279" s="53"/>
      <c r="DL279" s="53"/>
      <c r="DM279" s="53"/>
      <c r="DN279" s="53"/>
      <c r="DO279" s="53"/>
      <c r="DP279" s="53"/>
      <c r="DQ279" s="53"/>
      <c r="DR279" s="53"/>
      <c r="DS279" s="53"/>
      <c r="DT279" s="53"/>
      <c r="DU279" s="53"/>
      <c r="DV279" s="53"/>
      <c r="DW279" s="53"/>
      <c r="DX279" s="53"/>
      <c r="DY279" s="53"/>
      <c r="DZ279" s="53"/>
      <c r="EA279" s="53"/>
      <c r="EB279" s="53"/>
      <c r="EC279" s="53"/>
      <c r="ED279" s="53"/>
      <c r="EE279" s="53"/>
      <c r="EF279" s="53"/>
      <c r="EG279" s="53"/>
      <c r="EH279" s="53"/>
      <c r="EI279" s="53"/>
      <c r="EJ279" s="53"/>
      <c r="EK279" s="53"/>
      <c r="EL279" s="53"/>
      <c r="EM279" s="53"/>
      <c r="EN279" s="53"/>
      <c r="EO279" s="53"/>
      <c r="EP279" s="53"/>
      <c r="EQ279" s="53"/>
      <c r="ER279" s="53"/>
      <c r="ES279" s="53"/>
      <c r="ET279" s="53"/>
      <c r="EU279" s="53"/>
      <c r="EV279" s="53"/>
      <c r="EW279" s="53"/>
      <c r="EX279" s="53"/>
      <c r="EY279" s="53"/>
      <c r="EZ279" s="53"/>
      <c r="FA279" s="53"/>
      <c r="FB279" s="53"/>
      <c r="FC279" s="53"/>
      <c r="FD279" s="53"/>
      <c r="FE279" s="53"/>
      <c r="FF279" s="53"/>
      <c r="FG279" s="53"/>
      <c r="FH279" s="53"/>
      <c r="FI279" s="53"/>
      <c r="FJ279" s="53"/>
      <c r="FK279" s="53"/>
      <c r="FL279" s="53"/>
      <c r="FM279" s="53"/>
      <c r="FN279" s="53"/>
      <c r="FO279" s="53"/>
      <c r="FP279" s="53"/>
      <c r="FQ279" s="53"/>
      <c r="FR279" s="53"/>
      <c r="FS279" s="53"/>
      <c r="FT279" s="53"/>
      <c r="FU279" s="53"/>
      <c r="FV279" s="53"/>
      <c r="FW279" s="53"/>
      <c r="FX279" s="53"/>
      <c r="FY279" s="53"/>
      <c r="FZ279" s="53"/>
      <c r="GA279" s="53"/>
      <c r="GB279" s="53"/>
      <c r="GC279" s="53"/>
      <c r="GD279" s="53"/>
      <c r="GE279" s="53"/>
      <c r="GF279" s="53"/>
      <c r="GG279" s="53"/>
      <c r="GH279" s="53"/>
      <c r="GI279" s="53"/>
      <c r="GJ279" s="53"/>
      <c r="GK279" s="53"/>
      <c r="GL279" s="53"/>
      <c r="GM279" s="53"/>
      <c r="GN279" s="53"/>
      <c r="GO279" s="53"/>
      <c r="GP279" s="53"/>
      <c r="GQ279" s="53"/>
      <c r="GR279" s="53"/>
      <c r="GS279" s="53"/>
      <c r="GT279" s="53"/>
      <c r="GU279" s="53"/>
      <c r="GV279" s="53"/>
      <c r="GW279" s="53"/>
      <c r="GX279" s="53"/>
      <c r="GY279" s="53"/>
      <c r="GZ279" s="53"/>
      <c r="HA279" s="53"/>
      <c r="HB279" s="53"/>
      <c r="HC279" s="53"/>
      <c r="HD279" s="53"/>
      <c r="HE279" s="53"/>
      <c r="HF279" s="53"/>
      <c r="HG279" s="53"/>
      <c r="HH279" s="53"/>
      <c r="HI279" s="53"/>
      <c r="HJ279" s="53"/>
      <c r="HK279" s="53"/>
      <c r="HL279" s="53"/>
      <c r="HM279" s="53"/>
      <c r="HN279" s="53"/>
      <c r="HO279" s="53"/>
      <c r="HP279" s="53"/>
      <c r="HQ279" s="53"/>
      <c r="HR279" s="53"/>
      <c r="HS279" s="53"/>
      <c r="HT279" s="53"/>
      <c r="HU279" s="53"/>
      <c r="HV279" s="53"/>
      <c r="HW279" s="53"/>
      <c r="HX279" s="53"/>
      <c r="HY279" s="53"/>
      <c r="HZ279" s="53"/>
      <c r="IA279" s="53"/>
      <c r="IB279" s="53"/>
      <c r="IC279" s="53"/>
      <c r="ID279" s="53"/>
      <c r="IE279" s="53"/>
      <c r="IF279" s="53"/>
      <c r="IG279" s="53"/>
      <c r="IH279" s="53"/>
      <c r="II279" s="53"/>
      <c r="IJ279" s="53"/>
      <c r="IK279" s="53"/>
      <c r="IL279" s="53"/>
      <c r="IM279" s="53"/>
      <c r="IN279" s="53"/>
      <c r="IO279" s="53"/>
      <c r="IP279" s="53"/>
      <c r="IQ279" s="53"/>
      <c r="IR279" s="53"/>
      <c r="IS279" s="53"/>
      <c r="IT279" s="53"/>
      <c r="IU279" s="53"/>
      <c r="IV279" s="53"/>
    </row>
    <row r="281" spans="12:256" ht="13.5">
      <c r="L281" s="100"/>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3"/>
      <c r="CD281" s="53"/>
      <c r="CE281" s="53"/>
      <c r="CF281" s="53"/>
      <c r="CG281" s="53"/>
      <c r="CH281" s="53"/>
      <c r="CI281" s="53"/>
      <c r="CJ281" s="53"/>
      <c r="CK281" s="53"/>
      <c r="CL281" s="53"/>
      <c r="CM281" s="53"/>
      <c r="CN281" s="53"/>
      <c r="CO281" s="53"/>
      <c r="CP281" s="53"/>
      <c r="CQ281" s="53"/>
      <c r="CR281" s="53"/>
      <c r="CS281" s="53"/>
      <c r="CT281" s="53"/>
      <c r="CU281" s="53"/>
      <c r="CV281" s="53"/>
      <c r="CW281" s="53"/>
      <c r="CX281" s="53"/>
      <c r="CY281" s="53"/>
      <c r="CZ281" s="53"/>
      <c r="DA281" s="53"/>
      <c r="DB281" s="53"/>
      <c r="DC281" s="53"/>
      <c r="DD281" s="53"/>
      <c r="DE281" s="53"/>
      <c r="DF281" s="53"/>
      <c r="DG281" s="53"/>
      <c r="DH281" s="53"/>
      <c r="DI281" s="53"/>
      <c r="DJ281" s="53"/>
      <c r="DK281" s="53"/>
      <c r="DL281" s="53"/>
      <c r="DM281" s="53"/>
      <c r="DN281" s="53"/>
      <c r="DO281" s="53"/>
      <c r="DP281" s="53"/>
      <c r="DQ281" s="53"/>
      <c r="DR281" s="53"/>
      <c r="DS281" s="53"/>
      <c r="DT281" s="53"/>
      <c r="DU281" s="53"/>
      <c r="DV281" s="53"/>
      <c r="DW281" s="53"/>
      <c r="DX281" s="53"/>
      <c r="DY281" s="53"/>
      <c r="DZ281" s="53"/>
      <c r="EA281" s="53"/>
      <c r="EB281" s="53"/>
      <c r="EC281" s="53"/>
      <c r="ED281" s="53"/>
      <c r="EE281" s="53"/>
      <c r="EF281" s="53"/>
      <c r="EG281" s="53"/>
      <c r="EH281" s="53"/>
      <c r="EI281" s="53"/>
      <c r="EJ281" s="53"/>
      <c r="EK281" s="53"/>
      <c r="EL281" s="53"/>
      <c r="EM281" s="53"/>
      <c r="EN281" s="53"/>
      <c r="EO281" s="53"/>
      <c r="EP281" s="53"/>
      <c r="EQ281" s="53"/>
      <c r="ER281" s="53"/>
      <c r="ES281" s="53"/>
      <c r="ET281" s="53"/>
      <c r="EU281" s="53"/>
      <c r="EV281" s="53"/>
      <c r="EW281" s="53"/>
      <c r="EX281" s="53"/>
      <c r="EY281" s="53"/>
      <c r="EZ281" s="53"/>
      <c r="FA281" s="53"/>
      <c r="FB281" s="53"/>
      <c r="FC281" s="53"/>
      <c r="FD281" s="53"/>
      <c r="FE281" s="53"/>
      <c r="FF281" s="53"/>
      <c r="FG281" s="53"/>
      <c r="FH281" s="53"/>
      <c r="FI281" s="53"/>
      <c r="FJ281" s="53"/>
      <c r="FK281" s="53"/>
      <c r="FL281" s="53"/>
      <c r="FM281" s="53"/>
      <c r="FN281" s="53"/>
      <c r="FO281" s="53"/>
      <c r="FP281" s="53"/>
      <c r="FQ281" s="53"/>
      <c r="FR281" s="53"/>
      <c r="FS281" s="53"/>
      <c r="FT281" s="53"/>
      <c r="FU281" s="53"/>
      <c r="FV281" s="53"/>
      <c r="FW281" s="53"/>
      <c r="FX281" s="53"/>
      <c r="FY281" s="53"/>
      <c r="FZ281" s="53"/>
      <c r="GA281" s="53"/>
      <c r="GB281" s="53"/>
      <c r="GC281" s="53"/>
      <c r="GD281" s="53"/>
      <c r="GE281" s="53"/>
      <c r="GF281" s="53"/>
      <c r="GG281" s="53"/>
      <c r="GH281" s="53"/>
      <c r="GI281" s="53"/>
      <c r="GJ281" s="53"/>
      <c r="GK281" s="53"/>
      <c r="GL281" s="53"/>
      <c r="GM281" s="53"/>
      <c r="GN281" s="53"/>
      <c r="GO281" s="53"/>
      <c r="GP281" s="53"/>
      <c r="GQ281" s="53"/>
      <c r="GR281" s="53"/>
      <c r="GS281" s="53"/>
      <c r="GT281" s="53"/>
      <c r="GU281" s="53"/>
      <c r="GV281" s="53"/>
      <c r="GW281" s="53"/>
      <c r="GX281" s="53"/>
      <c r="GY281" s="53"/>
      <c r="GZ281" s="53"/>
      <c r="HA281" s="53"/>
      <c r="HB281" s="53"/>
      <c r="HC281" s="53"/>
      <c r="HD281" s="53"/>
      <c r="HE281" s="53"/>
      <c r="HF281" s="53"/>
      <c r="HG281" s="53"/>
      <c r="HH281" s="53"/>
      <c r="HI281" s="53"/>
      <c r="HJ281" s="53"/>
      <c r="HK281" s="53"/>
      <c r="HL281" s="53"/>
      <c r="HM281" s="53"/>
      <c r="HN281" s="53"/>
      <c r="HO281" s="53"/>
      <c r="HP281" s="53"/>
      <c r="HQ281" s="53"/>
      <c r="HR281" s="53"/>
      <c r="HS281" s="53"/>
      <c r="HT281" s="53"/>
      <c r="HU281" s="53"/>
      <c r="HV281" s="53"/>
      <c r="HW281" s="53"/>
      <c r="HX281" s="53"/>
      <c r="HY281" s="53"/>
      <c r="HZ281" s="53"/>
      <c r="IA281" s="53"/>
      <c r="IB281" s="53"/>
      <c r="IC281" s="53"/>
      <c r="ID281" s="53"/>
      <c r="IE281" s="53"/>
      <c r="IF281" s="53"/>
      <c r="IG281" s="53"/>
      <c r="IH281" s="53"/>
      <c r="II281" s="53"/>
      <c r="IJ281" s="53"/>
      <c r="IK281" s="53"/>
      <c r="IL281" s="53"/>
      <c r="IM281" s="53"/>
      <c r="IN281" s="53"/>
      <c r="IO281" s="53"/>
      <c r="IP281" s="53"/>
      <c r="IQ281" s="53"/>
      <c r="IR281" s="53"/>
      <c r="IS281" s="53"/>
      <c r="IT281" s="53"/>
      <c r="IU281" s="53"/>
      <c r="IV281" s="53"/>
    </row>
  </sheetData>
  <sheetProtection/>
  <mergeCells count="14">
    <mergeCell ref="L5:L6"/>
    <mergeCell ref="N5:P5"/>
    <mergeCell ref="Q5:Q6"/>
    <mergeCell ref="M5:M6"/>
    <mergeCell ref="N1:Q1"/>
    <mergeCell ref="A5:A6"/>
    <mergeCell ref="B5:B6"/>
    <mergeCell ref="C5:C6"/>
    <mergeCell ref="A2:Q2"/>
    <mergeCell ref="A3:Q3"/>
    <mergeCell ref="D5:F5"/>
    <mergeCell ref="G5:I5"/>
    <mergeCell ref="J5:J6"/>
    <mergeCell ref="K5:K6"/>
  </mergeCells>
  <printOptions/>
  <pageMargins left="0.31496062992125984" right="0" top="0.7480314960629921" bottom="0.7480314960629921" header="0.31496062992125984" footer="0.31496062992125984"/>
  <pageSetup horizontalDpi="600" verticalDpi="600" orientation="landscape"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2023-12-26T01:55:58Z</cp:lastPrinted>
  <dcterms:created xsi:type="dcterms:W3CDTF">2002-06-06T06:34:24Z</dcterms:created>
  <dcterms:modified xsi:type="dcterms:W3CDTF">2023-12-26T02:21:14Z</dcterms:modified>
  <cp:category/>
  <cp:version/>
  <cp:contentType/>
  <cp:contentStatus/>
</cp:coreProperties>
</file>