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Ho so Quan ly Ngan sach\Cong khai tai chinh NS\Nop bao cao trang CKNS BTC\NAM 2024\7. CK DT2025 TRINH HDND\"/>
    </mc:Choice>
  </mc:AlternateContent>
  <bookViews>
    <workbookView xWindow="-120" yWindow="-120" windowWidth="29040" windowHeight="15840" tabRatio="912" firstSheet="1" activeTab="1"/>
  </bookViews>
  <sheets>
    <sheet name="foxz" sheetId="53" state="veryHidden" r:id="rId1"/>
    <sheet name="B35.24" sheetId="72" r:id="rId2"/>
  </sheets>
  <definedNames>
    <definedName name="_xlnm.Print_Titles" localSheetId="1">B35.24!$5:$7</definedName>
  </definedNames>
  <calcPr calcId="162913"/>
</workbook>
</file>

<file path=xl/calcChain.xml><?xml version="1.0" encoding="utf-8"?>
<calcChain xmlns="http://schemas.openxmlformats.org/spreadsheetml/2006/main">
  <c r="C48" i="72" l="1"/>
  <c r="D47" i="72"/>
  <c r="D46" i="72"/>
  <c r="D45" i="72"/>
  <c r="D44" i="72"/>
  <c r="D43" i="72" s="1"/>
  <c r="D41" i="72"/>
  <c r="D40" i="72"/>
  <c r="D39" i="72"/>
  <c r="C38" i="72"/>
  <c r="D38" i="72" s="1"/>
  <c r="D36" i="72" s="1"/>
  <c r="F35" i="72"/>
  <c r="C35" i="72"/>
  <c r="D35" i="72" s="1"/>
  <c r="D33" i="72" s="1"/>
  <c r="D32" i="72"/>
  <c r="D31" i="72"/>
  <c r="D30" i="72"/>
  <c r="D29" i="72"/>
  <c r="D28" i="72"/>
  <c r="D24" i="72" s="1"/>
  <c r="D27" i="72"/>
  <c r="D26" i="72"/>
  <c r="D25" i="72"/>
  <c r="C24" i="72"/>
  <c r="D23" i="72"/>
  <c r="D21" i="72"/>
  <c r="D20" i="72"/>
  <c r="D19" i="72" s="1"/>
  <c r="C19" i="72"/>
  <c r="D18" i="72"/>
  <c r="D17" i="72"/>
  <c r="D16" i="72"/>
  <c r="D15" i="72"/>
  <c r="C15" i="72"/>
  <c r="C10" i="72" s="1"/>
  <c r="C9" i="72" s="1"/>
  <c r="D14" i="72"/>
  <c r="D11" i="72" s="1"/>
  <c r="D10" i="72" s="1"/>
  <c r="D13" i="72"/>
  <c r="D12" i="72"/>
  <c r="C11" i="72"/>
  <c r="F9" i="72"/>
  <c r="D9" i="72" l="1"/>
  <c r="D8" i="72" s="1"/>
  <c r="C8" i="72"/>
  <c r="G9" i="72"/>
</calcChain>
</file>

<file path=xl/sharedStrings.xml><?xml version="1.0" encoding="utf-8"?>
<sst xmlns="http://schemas.openxmlformats.org/spreadsheetml/2006/main" count="62" uniqueCount="53">
  <si>
    <t>I</t>
  </si>
  <si>
    <t>II</t>
  </si>
  <si>
    <t>A</t>
  </si>
  <si>
    <t>B</t>
  </si>
  <si>
    <t>STT</t>
  </si>
  <si>
    <t>Nội dung</t>
  </si>
  <si>
    <t>1.1</t>
  </si>
  <si>
    <t>1.2</t>
  </si>
  <si>
    <t>Biểu số 35/CK-NSNN</t>
  </si>
  <si>
    <t>Dự toán trình Hội đồng nhân dân</t>
  </si>
  <si>
    <t>Đvt: Triệu đồng</t>
  </si>
  <si>
    <t>Dự toán năm 2025</t>
  </si>
  <si>
    <t>DỰ TOÁN THU NGÂN SÁCH NHÀ NƯỚC THEO LĨNH VỰC NĂM 2025</t>
  </si>
  <si>
    <t>Tổng thu NSNN</t>
  </si>
  <si>
    <t>Thu NSĐP</t>
  </si>
  <si>
    <t>Tổng thu NSNN (I+II)</t>
  </si>
  <si>
    <t>Thu nội địa</t>
  </si>
  <si>
    <t>Thu từ doanh nghiệp nhà nước</t>
  </si>
  <si>
    <t>Doanh nghiệp nhà nước Trung ương</t>
  </si>
  <si>
    <t xml:space="preserve"> - Thuế giá trị gia tăng</t>
  </si>
  <si>
    <t xml:space="preserve"> - Thuế thu nhập doanh nghiệp</t>
  </si>
  <si>
    <t xml:space="preserve"> - Thuế tài nguyên</t>
  </si>
  <si>
    <t>Doanh nghiệp nhà nước địa phương</t>
  </si>
  <si>
    <t>Thu từ doanh nghiệp có vốn đầu tư nước ngoài</t>
  </si>
  <si>
    <t>Trong đó: Thuế tối thiểu toàn cầu</t>
  </si>
  <si>
    <t>Thu từ khu vực CTN và dịch vụ ngoài quốc doanh</t>
  </si>
  <si>
    <t xml:space="preserve"> - Thuế tiêu thụ đặc biệt</t>
  </si>
  <si>
    <t>Lệ phí trước bạ</t>
  </si>
  <si>
    <t>Thuế sử dụng đất phi nông nghiệp</t>
  </si>
  <si>
    <t>Thuế sử dụng đất nông nghiệp</t>
  </si>
  <si>
    <t>Thuế thu nhập cá nhân</t>
  </si>
  <si>
    <t>Thuế bảo vệ môi trường</t>
  </si>
  <si>
    <t>Tr đó: Thu từ hàng hóa nhập khẩu</t>
  </si>
  <si>
    <t xml:space="preserve">           Thu từ hàng hóa sản xuất trong nước</t>
  </si>
  <si>
    <t>Phí, lệ phí</t>
  </si>
  <si>
    <t>Tr đó: Phí, lệ phí Trung ương</t>
  </si>
  <si>
    <t xml:space="preserve">           Phí, lệ phí địa phương</t>
  </si>
  <si>
    <t>Tiền sử dụng đất</t>
  </si>
  <si>
    <t>Thu tiền thuê đất, mặt nước</t>
  </si>
  <si>
    <t>Thu khác ngân sách</t>
  </si>
  <si>
    <t>Tr đó: Thu khác ngân sách trung ương</t>
  </si>
  <si>
    <t>Thu tiền cấp quyền KTKS</t>
  </si>
  <si>
    <t>Tr đó: Do trung ương cấp</t>
  </si>
  <si>
    <t>Thu cổ tức, lợi nhuận sau thuế</t>
  </si>
  <si>
    <t>Thu từ quỹ đất công ích, hoa lợi, công sản khác</t>
  </si>
  <si>
    <t>Thu từ hoạt động xổ số kiến thiết</t>
  </si>
  <si>
    <t>Thu từ hoạt động xuất, nhập khẩu</t>
  </si>
  <si>
    <t>Thuế GTGT thu từ hàng hóa nhập khẩu</t>
  </si>
  <si>
    <t>Thuế xuất khẩu</t>
  </si>
  <si>
    <t>Thuế nhập khẩu</t>
  </si>
  <si>
    <t>Thuế TTĐB thu từ hàng hóa nhập khẩu</t>
  </si>
  <si>
    <t>Thuế BVMT thu từ hàng hóa nhập khẩu</t>
  </si>
  <si>
    <t>Thu khác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</si>
</sst>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₫_-;\-* #,##0.00\ _₫_-;_-* &quot;-&quot;??\ _₫_-;_-@_-"/>
    <numFmt numFmtId="164" formatCode="_(* #,##0_);_(* \(#,##0\);_(* &quot;-&quot;_);_(@_)"/>
    <numFmt numFmtId="165" formatCode="_(* #,##0.00_);_(* \(#,##0.00\);_(* &quot;-&quot;??_);_(@_)"/>
    <numFmt numFmtId="166" formatCode="_-* #,##0.00_-;\-* #,##0.00_-;_-* &quot;-&quot;??_-;_-@_-"/>
    <numFmt numFmtId="167" formatCode="#,##0;[Red]#,##0"/>
    <numFmt numFmtId="169" formatCode="_(* #,##0_);_(* \(#,##0\);_(* &quot;-&quot;??_);_(@_)"/>
    <numFmt numFmtId="172" formatCode="_-* #,##0\ _€_-;\-* #,##0\ _€_-;_-* &quot;-&quot;??\ _€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i/>
      <sz val="12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2"/>
      <name val="VNI-Times"/>
    </font>
    <font>
      <i/>
      <sz val="12"/>
      <color theme="1"/>
      <name val="Times New Roman"/>
      <family val="1"/>
    </font>
    <font>
      <sz val="10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i/>
      <sz val="13"/>
      <name val="Times New Roman"/>
      <family val="1"/>
    </font>
    <font>
      <sz val="10"/>
      <name val="VNI-Times"/>
    </font>
    <font>
      <i/>
      <sz val="12"/>
      <color rgb="FFFF0000"/>
      <name val="Times New Roman"/>
      <family val="1"/>
    </font>
    <font>
      <sz val="12"/>
      <name val=".VnTime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72">
    <xf numFmtId="0" fontId="0" fillId="0" borderId="0"/>
    <xf numFmtId="0" fontId="3" fillId="0" borderId="0"/>
    <xf numFmtId="167" fontId="3" fillId="0" borderId="0" applyFont="0" applyFill="0" applyBorder="0" applyAlignment="0" applyProtection="0"/>
    <xf numFmtId="0" fontId="10" fillId="0" borderId="5" applyNumberFormat="0" applyFont="0" applyAlignment="0"/>
    <xf numFmtId="9" fontId="3" fillId="0" borderId="0" applyFont="0" applyFill="0" applyBorder="0" applyAlignment="0" applyProtection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43" fontId="14" fillId="0" borderId="0" applyFont="0" applyFill="0" applyBorder="0" applyAlignment="0" applyProtection="0"/>
    <xf numFmtId="0" fontId="12" fillId="0" borderId="0"/>
    <xf numFmtId="0" fontId="12" fillId="0" borderId="0"/>
    <xf numFmtId="164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5" fillId="0" borderId="0"/>
    <xf numFmtId="43" fontId="2" fillId="0" borderId="0" applyFont="0" applyFill="0" applyBorder="0" applyAlignment="0" applyProtection="0"/>
    <xf numFmtId="0" fontId="3" fillId="0" borderId="0"/>
    <xf numFmtId="0" fontId="12" fillId="0" borderId="0"/>
    <xf numFmtId="165" fontId="12" fillId="0" borderId="0" applyFont="0" applyFill="0" applyBorder="0" applyAlignment="0" applyProtection="0"/>
    <xf numFmtId="0" fontId="2" fillId="0" borderId="0"/>
    <xf numFmtId="166" fontId="3" fillId="0" borderId="0" applyFont="0" applyFill="0" applyBorder="0" applyAlignment="0" applyProtection="0"/>
    <xf numFmtId="0" fontId="12" fillId="0" borderId="0"/>
    <xf numFmtId="0" fontId="12" fillId="0" borderId="0"/>
    <xf numFmtId="165" fontId="15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165" fontId="10" fillId="0" borderId="0" applyFont="0" applyFill="0" applyBorder="0" applyAlignment="0" applyProtection="0"/>
    <xf numFmtId="0" fontId="12" fillId="0" borderId="0"/>
    <xf numFmtId="0" fontId="10" fillId="0" borderId="0"/>
    <xf numFmtId="0" fontId="2" fillId="0" borderId="0"/>
    <xf numFmtId="0" fontId="2" fillId="0" borderId="0"/>
    <xf numFmtId="0" fontId="12" fillId="0" borderId="0"/>
    <xf numFmtId="43" fontId="2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/>
    <xf numFmtId="0" fontId="2" fillId="0" borderId="0"/>
    <xf numFmtId="165" fontId="12" fillId="0" borderId="0" applyFont="0" applyFill="0" applyBorder="0" applyAlignment="0" applyProtection="0"/>
    <xf numFmtId="0" fontId="3" fillId="0" borderId="0"/>
    <xf numFmtId="0" fontId="19" fillId="0" borderId="0"/>
    <xf numFmtId="0" fontId="1" fillId="0" borderId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45">
    <xf numFmtId="0" fontId="0" fillId="0" borderId="0" xfId="0"/>
    <xf numFmtId="0" fontId="8" fillId="0" borderId="0" xfId="0" applyFont="1"/>
    <xf numFmtId="0" fontId="8" fillId="0" borderId="4" xfId="0" applyFont="1" applyBorder="1" applyAlignment="1">
      <alignment horizontal="center"/>
    </xf>
    <xf numFmtId="0" fontId="8" fillId="0" borderId="4" xfId="0" applyFont="1" applyBorder="1"/>
    <xf numFmtId="0" fontId="6" fillId="0" borderId="0" xfId="1" applyFont="1"/>
    <xf numFmtId="0" fontId="7" fillId="0" borderId="0" xfId="0" applyFont="1"/>
    <xf numFmtId="0" fontId="9" fillId="0" borderId="0" xfId="0" applyFont="1"/>
    <xf numFmtId="3" fontId="8" fillId="0" borderId="3" xfId="0" applyNumberFormat="1" applyFont="1" applyBorder="1"/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167" fontId="9" fillId="0" borderId="0" xfId="0" applyNumberFormat="1" applyFont="1"/>
    <xf numFmtId="3" fontId="6" fillId="0" borderId="0" xfId="1" applyNumberFormat="1" applyFont="1"/>
    <xf numFmtId="0" fontId="7" fillId="0" borderId="0" xfId="0" applyFont="1" applyAlignment="1">
      <alignment horizontal="center"/>
    </xf>
    <xf numFmtId="167" fontId="8" fillId="0" borderId="0" xfId="0" applyNumberFormat="1" applyFont="1"/>
    <xf numFmtId="0" fontId="5" fillId="0" borderId="0" xfId="0" applyFont="1" applyAlignment="1">
      <alignment horizontal="right"/>
    </xf>
    <xf numFmtId="167" fontId="7" fillId="0" borderId="1" xfId="0" applyNumberFormat="1" applyFont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3" fontId="7" fillId="0" borderId="2" xfId="0" applyNumberFormat="1" applyFont="1" applyBorder="1"/>
    <xf numFmtId="172" fontId="7" fillId="0" borderId="0" xfId="47" applyNumberFormat="1" applyFont="1" applyFill="1"/>
    <xf numFmtId="172" fontId="7" fillId="0" borderId="0" xfId="0" applyNumberFormat="1" applyFont="1"/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wrapText="1"/>
    </xf>
    <xf numFmtId="3" fontId="7" fillId="0" borderId="3" xfId="0" applyNumberFormat="1" applyFont="1" applyBorder="1"/>
    <xf numFmtId="3" fontId="7" fillId="0" borderId="0" xfId="0" applyNumberFormat="1" applyFont="1"/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wrapText="1"/>
    </xf>
    <xf numFmtId="0" fontId="8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3" fontId="5" fillId="0" borderId="3" xfId="0" applyNumberFormat="1" applyFont="1" applyBorder="1"/>
    <xf numFmtId="0" fontId="5" fillId="0" borderId="0" xfId="0" applyFont="1"/>
    <xf numFmtId="49" fontId="11" fillId="0" borderId="3" xfId="68" applyNumberFormat="1" applyFont="1" applyBorder="1" applyAlignment="1">
      <alignment vertical="center" wrapText="1"/>
    </xf>
    <xf numFmtId="9" fontId="5" fillId="0" borderId="0" xfId="0" applyNumberFormat="1" applyFont="1"/>
    <xf numFmtId="9" fontId="5" fillId="0" borderId="0" xfId="4" applyFont="1" applyFill="1"/>
    <xf numFmtId="3" fontId="18" fillId="0" borderId="3" xfId="0" applyNumberFormat="1" applyFont="1" applyBorder="1"/>
    <xf numFmtId="3" fontId="5" fillId="0" borderId="0" xfId="0" applyNumberFormat="1" applyFont="1"/>
    <xf numFmtId="0" fontId="7" fillId="0" borderId="3" xfId="0" applyFont="1" applyBorder="1"/>
    <xf numFmtId="3" fontId="8" fillId="0" borderId="4" xfId="0" applyNumberFormat="1" applyFont="1" applyBorder="1"/>
    <xf numFmtId="0" fontId="16" fillId="0" borderId="0" xfId="67" applyFont="1" applyAlignment="1">
      <alignment wrapText="1"/>
    </xf>
    <xf numFmtId="3" fontId="7" fillId="0" borderId="0" xfId="0" applyNumberFormat="1" applyFont="1" applyAlignment="1">
      <alignment horizontal="right"/>
    </xf>
    <xf numFmtId="0" fontId="16" fillId="0" borderId="0" xfId="67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72">
    <cellStyle name="Comma" xfId="47" builtinId="3"/>
    <cellStyle name="Comma [0] 2" xfId="38"/>
    <cellStyle name="Comma 10" xfId="54"/>
    <cellStyle name="Comma 10 10" xfId="50"/>
    <cellStyle name="Comma 18" xfId="71"/>
    <cellStyle name="Comma 2" xfId="2"/>
    <cellStyle name="Comma 2 2 4 2 5" xfId="63"/>
    <cellStyle name="Comma 2 2 4 6" xfId="62"/>
    <cellStyle name="Comma 2 5" xfId="39"/>
    <cellStyle name="Comma 4" xfId="52"/>
    <cellStyle name="Comma 4 2 2" xfId="35"/>
    <cellStyle name="Comma 4 2 2 2" xfId="42"/>
    <cellStyle name="Comma 4 2 2 2 4" xfId="70"/>
    <cellStyle name="Comma 4 2 2 4 12" xfId="60"/>
    <cellStyle name="Comma 5" xfId="40"/>
    <cellStyle name="Comma 6" xfId="45"/>
    <cellStyle name="Comma 6 2" xfId="66"/>
    <cellStyle name="dtchi98" xfId="3"/>
    <cellStyle name="Normal" xfId="0" builtinId="0"/>
    <cellStyle name="Normal 10" xfId="27"/>
    <cellStyle name="Normal 13" xfId="28"/>
    <cellStyle name="Normal 15" xfId="25"/>
    <cellStyle name="Normal 16" xfId="34"/>
    <cellStyle name="Normal 17" xfId="31"/>
    <cellStyle name="Normal 18" xfId="29"/>
    <cellStyle name="Normal 18 12" xfId="41"/>
    <cellStyle name="Normal 2" xfId="46"/>
    <cellStyle name="Normal 2 15" xfId="51"/>
    <cellStyle name="Normal 2 2" xfId="69"/>
    <cellStyle name="Normal 2 2 12" xfId="48"/>
    <cellStyle name="Normal 2 2 2 2" xfId="36"/>
    <cellStyle name="Normal 2 3 2" xfId="55"/>
    <cellStyle name="Normal 21" xfId="30"/>
    <cellStyle name="Normal 23" xfId="33"/>
    <cellStyle name="Normal 25" xfId="32"/>
    <cellStyle name="Normal 27" xfId="43"/>
    <cellStyle name="Normal 29" xfId="5"/>
    <cellStyle name="Normal 3 2" xfId="44"/>
    <cellStyle name="Normal 30" xfId="6"/>
    <cellStyle name="Normal 31" xfId="7"/>
    <cellStyle name="Normal 32" xfId="10"/>
    <cellStyle name="Normal 34" xfId="20"/>
    <cellStyle name="Normal 36" xfId="22"/>
    <cellStyle name="Normal 37" xfId="17"/>
    <cellStyle name="Normal 38" xfId="12"/>
    <cellStyle name="Normal 39" xfId="15"/>
    <cellStyle name="Normal 4" xfId="1"/>
    <cellStyle name="Normal 4 2" xfId="67"/>
    <cellStyle name="Normal 4 2 2" xfId="37"/>
    <cellStyle name="Normal 40" xfId="18"/>
    <cellStyle name="Normal 41" xfId="19"/>
    <cellStyle name="Normal 42" xfId="14"/>
    <cellStyle name="Normal 43" xfId="23"/>
    <cellStyle name="Normal 44" xfId="11"/>
    <cellStyle name="Normal 45" xfId="9"/>
    <cellStyle name="Normal 47" xfId="8"/>
    <cellStyle name="Normal 48" xfId="13"/>
    <cellStyle name="Normal 49" xfId="24"/>
    <cellStyle name="Normal 5" xfId="26"/>
    <cellStyle name="Normal 50" xfId="21"/>
    <cellStyle name="Normal 51" xfId="16"/>
    <cellStyle name="Normal 6 3" xfId="59"/>
    <cellStyle name="Normal 7 2 3 2 12" xfId="57"/>
    <cellStyle name="Normal 7 2 3 2 2" xfId="65"/>
    <cellStyle name="Normal 7 2 3 2 3" xfId="53"/>
    <cellStyle name="Normal 7 2 3 2 3 8" xfId="58"/>
    <cellStyle name="Normal 7 2 4 2 11" xfId="61"/>
    <cellStyle name="Normal 9" xfId="56"/>
    <cellStyle name="Normal 9 2 2" xfId="49"/>
    <cellStyle name="Normal 9 2 5" xfId="64"/>
    <cellStyle name="Normal_Mau giao thu (Bo)" xfId="68"/>
    <cellStyle name="Percent" xfId="4" builtinId="5"/>
  </cellStyles>
  <dxfs count="0"/>
  <tableStyles count="0" defaultTableStyle="TableStyleMedium9" defaultPivotStyle="PivotStyleLight16"/>
  <colors>
    <mruColors>
      <color rgb="FF0000FF"/>
      <color rgb="FFCC00FF"/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55"/>
  <sheetViews>
    <sheetView tabSelected="1" workbookViewId="0">
      <selection activeCell="C12" sqref="C12"/>
    </sheetView>
  </sheetViews>
  <sheetFormatPr defaultColWidth="9.109375" defaultRowHeight="13.2"/>
  <cols>
    <col min="1" max="1" width="5.88671875" style="9" customWidth="1"/>
    <col min="2" max="2" width="57.5546875" style="6" customWidth="1"/>
    <col min="3" max="3" width="17.44140625" style="10" customWidth="1"/>
    <col min="4" max="4" width="16.5546875" style="6" customWidth="1"/>
    <col min="5" max="5" width="9.109375" style="6" customWidth="1"/>
    <col min="6" max="6" width="14" style="6" customWidth="1"/>
    <col min="7" max="7" width="13.88671875" style="6" customWidth="1"/>
    <col min="8" max="16384" width="9.109375" style="6"/>
  </cols>
  <sheetData>
    <row r="1" spans="1:8" ht="18" customHeight="1">
      <c r="C1" s="40" t="s">
        <v>8</v>
      </c>
      <c r="D1" s="40"/>
    </row>
    <row r="2" spans="1:8" ht="22.5" customHeight="1">
      <c r="A2" s="42" t="s">
        <v>12</v>
      </c>
      <c r="B2" s="42"/>
      <c r="C2" s="42"/>
      <c r="D2" s="42"/>
    </row>
    <row r="3" spans="1:8" s="4" customFormat="1" ht="17.25" customHeight="1">
      <c r="A3" s="41" t="s">
        <v>9</v>
      </c>
      <c r="B3" s="41"/>
      <c r="C3" s="41"/>
      <c r="D3" s="41"/>
      <c r="E3" s="39"/>
      <c r="F3" s="39"/>
      <c r="G3" s="39"/>
      <c r="H3" s="11"/>
    </row>
    <row r="4" spans="1:8" s="1" customFormat="1" ht="30" customHeight="1">
      <c r="A4" s="12"/>
      <c r="B4" s="5"/>
      <c r="C4" s="13"/>
      <c r="D4" s="14" t="s">
        <v>10</v>
      </c>
    </row>
    <row r="5" spans="1:8" s="5" customFormat="1" ht="18.75" customHeight="1">
      <c r="A5" s="43" t="s">
        <v>4</v>
      </c>
      <c r="B5" s="43" t="s">
        <v>5</v>
      </c>
      <c r="C5" s="44" t="s">
        <v>11</v>
      </c>
      <c r="D5" s="44"/>
    </row>
    <row r="6" spans="1:8" s="5" customFormat="1" ht="30.75" customHeight="1">
      <c r="A6" s="43"/>
      <c r="B6" s="43"/>
      <c r="C6" s="15" t="s">
        <v>13</v>
      </c>
      <c r="D6" s="15" t="s">
        <v>14</v>
      </c>
    </row>
    <row r="7" spans="1:8">
      <c r="A7" s="8" t="s">
        <v>2</v>
      </c>
      <c r="B7" s="8" t="s">
        <v>3</v>
      </c>
      <c r="C7" s="16">
        <v>1</v>
      </c>
      <c r="D7" s="8">
        <v>2</v>
      </c>
    </row>
    <row r="8" spans="1:8" s="5" customFormat="1" ht="18.75" customHeight="1">
      <c r="A8" s="17"/>
      <c r="B8" s="17" t="s">
        <v>15</v>
      </c>
      <c r="C8" s="18">
        <f>C9+C48</f>
        <v>13158000</v>
      </c>
      <c r="D8" s="18">
        <f>D9+D48</f>
        <v>10563500</v>
      </c>
      <c r="F8" s="19"/>
      <c r="G8" s="20"/>
    </row>
    <row r="9" spans="1:8" s="5" customFormat="1" ht="18.75" customHeight="1">
      <c r="A9" s="21" t="s">
        <v>0</v>
      </c>
      <c r="B9" s="22" t="s">
        <v>16</v>
      </c>
      <c r="C9" s="23">
        <f>C10+C19+C24+C29+C30+C31+C32+C33+C36+C39+C40+C41+C43+C45+C46+C47</f>
        <v>11458000</v>
      </c>
      <c r="D9" s="23">
        <f>D10+D19+D24+D29+D30+D31+D32+D33+D36+D39+D40+D41+D43+D45+D46+D47</f>
        <v>10563500</v>
      </c>
      <c r="F9" s="19">
        <f>C22+C34+C37+C42+C44*70%</f>
        <v>894500</v>
      </c>
      <c r="G9" s="24">
        <f>C9-F9</f>
        <v>10563500</v>
      </c>
    </row>
    <row r="10" spans="1:8" s="1" customFormat="1" ht="18.75" customHeight="1">
      <c r="A10" s="25">
        <v>1</v>
      </c>
      <c r="B10" s="26" t="s">
        <v>17</v>
      </c>
      <c r="C10" s="7">
        <f>C11+C15</f>
        <v>364000</v>
      </c>
      <c r="D10" s="7">
        <f>D11+D15</f>
        <v>364000</v>
      </c>
    </row>
    <row r="11" spans="1:8" s="1" customFormat="1" ht="18.75" customHeight="1">
      <c r="A11" s="25" t="s">
        <v>6</v>
      </c>
      <c r="B11" s="27" t="s">
        <v>18</v>
      </c>
      <c r="C11" s="7">
        <f>C12+C13+C14</f>
        <v>290000</v>
      </c>
      <c r="D11" s="7">
        <f>D12+D13+D14</f>
        <v>290000</v>
      </c>
    </row>
    <row r="12" spans="1:8" s="31" customFormat="1" ht="18.75" customHeight="1">
      <c r="A12" s="28"/>
      <c r="B12" s="29" t="s">
        <v>19</v>
      </c>
      <c r="C12" s="30">
        <v>245500</v>
      </c>
      <c r="D12" s="30">
        <f>C12</f>
        <v>245500</v>
      </c>
    </row>
    <row r="13" spans="1:8" s="31" customFormat="1" ht="18.75" customHeight="1">
      <c r="A13" s="28"/>
      <c r="B13" s="29" t="s">
        <v>20</v>
      </c>
      <c r="C13" s="30">
        <v>44000</v>
      </c>
      <c r="D13" s="30">
        <f t="shared" ref="D13:D14" si="0">C13</f>
        <v>44000</v>
      </c>
    </row>
    <row r="14" spans="1:8" s="31" customFormat="1" ht="18.75" customHeight="1">
      <c r="A14" s="28"/>
      <c r="B14" s="29" t="s">
        <v>21</v>
      </c>
      <c r="C14" s="30">
        <v>500</v>
      </c>
      <c r="D14" s="30">
        <f t="shared" si="0"/>
        <v>500</v>
      </c>
    </row>
    <row r="15" spans="1:8" s="1" customFormat="1" ht="18.75" customHeight="1">
      <c r="A15" s="25" t="s">
        <v>7</v>
      </c>
      <c r="B15" s="27" t="s">
        <v>22</v>
      </c>
      <c r="C15" s="7">
        <f>C16+C17+C18</f>
        <v>74000</v>
      </c>
      <c r="D15" s="7">
        <f>D16+D17+D18</f>
        <v>74000</v>
      </c>
    </row>
    <row r="16" spans="1:8" s="31" customFormat="1" ht="18.75" customHeight="1">
      <c r="A16" s="28"/>
      <c r="B16" s="29" t="s">
        <v>19</v>
      </c>
      <c r="C16" s="30">
        <v>24700</v>
      </c>
      <c r="D16" s="30">
        <f>C16</f>
        <v>24700</v>
      </c>
    </row>
    <row r="17" spans="1:4" s="31" customFormat="1" ht="18.75" customHeight="1">
      <c r="A17" s="28"/>
      <c r="B17" s="29" t="s">
        <v>20</v>
      </c>
      <c r="C17" s="30">
        <v>45500</v>
      </c>
      <c r="D17" s="30">
        <f t="shared" ref="D17:D18" si="1">C17</f>
        <v>45500</v>
      </c>
    </row>
    <row r="18" spans="1:4" s="31" customFormat="1" ht="18.75" customHeight="1">
      <c r="A18" s="28"/>
      <c r="B18" s="29" t="s">
        <v>21</v>
      </c>
      <c r="C18" s="30">
        <v>3800</v>
      </c>
      <c r="D18" s="30">
        <f t="shared" si="1"/>
        <v>3800</v>
      </c>
    </row>
    <row r="19" spans="1:4" s="1" customFormat="1" ht="18.75" customHeight="1">
      <c r="A19" s="25">
        <v>2</v>
      </c>
      <c r="B19" s="27" t="s">
        <v>23</v>
      </c>
      <c r="C19" s="7">
        <f>C20+C21+C23</f>
        <v>2030000</v>
      </c>
      <c r="D19" s="7">
        <f>D20+D21+D23</f>
        <v>1660000</v>
      </c>
    </row>
    <row r="20" spans="1:4" s="31" customFormat="1" ht="18.75" customHeight="1">
      <c r="A20" s="28"/>
      <c r="B20" s="29" t="s">
        <v>19</v>
      </c>
      <c r="C20" s="30">
        <v>292000</v>
      </c>
      <c r="D20" s="30">
        <f>C20</f>
        <v>292000</v>
      </c>
    </row>
    <row r="21" spans="1:4" s="31" customFormat="1" ht="18.75" customHeight="1">
      <c r="A21" s="28"/>
      <c r="B21" s="29" t="s">
        <v>20</v>
      </c>
      <c r="C21" s="30">
        <v>1723000</v>
      </c>
      <c r="D21" s="30">
        <f>C21-C22</f>
        <v>1353000</v>
      </c>
    </row>
    <row r="22" spans="1:4" s="31" customFormat="1" ht="18.75" customHeight="1">
      <c r="A22" s="28"/>
      <c r="B22" s="32" t="s">
        <v>24</v>
      </c>
      <c r="C22" s="30">
        <v>370000</v>
      </c>
      <c r="D22" s="30"/>
    </row>
    <row r="23" spans="1:4" s="31" customFormat="1" ht="18.75" customHeight="1">
      <c r="A23" s="28"/>
      <c r="B23" s="29" t="s">
        <v>21</v>
      </c>
      <c r="C23" s="30">
        <v>15000</v>
      </c>
      <c r="D23" s="30">
        <f t="shared" ref="D23" si="2">C23</f>
        <v>15000</v>
      </c>
    </row>
    <row r="24" spans="1:4" s="1" customFormat="1" ht="18.75" customHeight="1">
      <c r="A24" s="25">
        <v>3</v>
      </c>
      <c r="B24" s="27" t="s">
        <v>25</v>
      </c>
      <c r="C24" s="7">
        <f>C25+C26+C27+C28</f>
        <v>2254000</v>
      </c>
      <c r="D24" s="7">
        <f>D25+D26+D27+D28</f>
        <v>2254000</v>
      </c>
    </row>
    <row r="25" spans="1:4" s="31" customFormat="1" ht="18.75" customHeight="1">
      <c r="A25" s="28"/>
      <c r="B25" s="29" t="s">
        <v>19</v>
      </c>
      <c r="C25" s="30">
        <v>1712800</v>
      </c>
      <c r="D25" s="30">
        <f>C25</f>
        <v>1712800</v>
      </c>
    </row>
    <row r="26" spans="1:4" s="31" customFormat="1" ht="18.75" customHeight="1">
      <c r="A26" s="28"/>
      <c r="B26" s="29" t="s">
        <v>20</v>
      </c>
      <c r="C26" s="30">
        <v>475000</v>
      </c>
      <c r="D26" s="30">
        <f t="shared" ref="D26:D28" si="3">C26</f>
        <v>475000</v>
      </c>
    </row>
    <row r="27" spans="1:4" s="31" customFormat="1" ht="18.75" customHeight="1">
      <c r="A27" s="28"/>
      <c r="B27" s="29" t="s">
        <v>26</v>
      </c>
      <c r="C27" s="30">
        <v>6200</v>
      </c>
      <c r="D27" s="30">
        <f t="shared" si="3"/>
        <v>6200</v>
      </c>
    </row>
    <row r="28" spans="1:4" s="31" customFormat="1" ht="18.75" customHeight="1">
      <c r="A28" s="28"/>
      <c r="B28" s="29" t="s">
        <v>21</v>
      </c>
      <c r="C28" s="30">
        <v>60000</v>
      </c>
      <c r="D28" s="30">
        <f t="shared" si="3"/>
        <v>60000</v>
      </c>
    </row>
    <row r="29" spans="1:4" s="1" customFormat="1" ht="18.75" customHeight="1">
      <c r="A29" s="25">
        <v>4</v>
      </c>
      <c r="B29" s="27" t="s">
        <v>27</v>
      </c>
      <c r="C29" s="7">
        <v>400000</v>
      </c>
      <c r="D29" s="7">
        <f>C29</f>
        <v>400000</v>
      </c>
    </row>
    <row r="30" spans="1:4" s="1" customFormat="1" ht="18.75" customHeight="1">
      <c r="A30" s="25">
        <v>5</v>
      </c>
      <c r="B30" s="27" t="s">
        <v>28</v>
      </c>
      <c r="C30" s="7">
        <v>24000</v>
      </c>
      <c r="D30" s="7">
        <f>C30</f>
        <v>24000</v>
      </c>
    </row>
    <row r="31" spans="1:4" s="1" customFormat="1" ht="18.75" customHeight="1">
      <c r="A31" s="25">
        <v>6</v>
      </c>
      <c r="B31" s="27" t="s">
        <v>29</v>
      </c>
      <c r="C31" s="7">
        <v>500</v>
      </c>
      <c r="D31" s="7">
        <f>C31</f>
        <v>500</v>
      </c>
    </row>
    <row r="32" spans="1:4" s="1" customFormat="1" ht="18.75" customHeight="1">
      <c r="A32" s="25">
        <v>7</v>
      </c>
      <c r="B32" s="27" t="s">
        <v>30</v>
      </c>
      <c r="C32" s="7">
        <v>1200000</v>
      </c>
      <c r="D32" s="7">
        <f>C32</f>
        <v>1200000</v>
      </c>
    </row>
    <row r="33" spans="1:6" s="1" customFormat="1" ht="18.75" customHeight="1">
      <c r="A33" s="25">
        <v>8</v>
      </c>
      <c r="B33" s="27" t="s">
        <v>31</v>
      </c>
      <c r="C33" s="7">
        <v>780000</v>
      </c>
      <c r="D33" s="7">
        <f>D35</f>
        <v>468000</v>
      </c>
    </row>
    <row r="34" spans="1:6" s="31" customFormat="1" ht="18.75" customHeight="1">
      <c r="A34" s="28"/>
      <c r="B34" s="29" t="s">
        <v>32</v>
      </c>
      <c r="C34" s="30">
        <v>312000</v>
      </c>
      <c r="D34" s="30"/>
      <c r="E34" s="33"/>
      <c r="F34" s="33">
        <v>0.4</v>
      </c>
    </row>
    <row r="35" spans="1:6" s="31" customFormat="1" ht="18.75" customHeight="1">
      <c r="A35" s="28"/>
      <c r="B35" s="29" t="s">
        <v>33</v>
      </c>
      <c r="C35" s="30">
        <f>C33-C34</f>
        <v>468000</v>
      </c>
      <c r="D35" s="30">
        <f>C35</f>
        <v>468000</v>
      </c>
      <c r="E35" s="33"/>
      <c r="F35" s="34">
        <f>C35/C33</f>
        <v>0.6</v>
      </c>
    </row>
    <row r="36" spans="1:6" s="1" customFormat="1" ht="18.75" customHeight="1">
      <c r="A36" s="25">
        <v>8</v>
      </c>
      <c r="B36" s="27" t="s">
        <v>34</v>
      </c>
      <c r="C36" s="7">
        <v>460000</v>
      </c>
      <c r="D36" s="7">
        <f>D38</f>
        <v>390000</v>
      </c>
    </row>
    <row r="37" spans="1:6" s="31" customFormat="1" ht="18.75" customHeight="1">
      <c r="A37" s="28"/>
      <c r="B37" s="29" t="s">
        <v>35</v>
      </c>
      <c r="C37" s="30">
        <v>70000</v>
      </c>
      <c r="D37" s="30"/>
    </row>
    <row r="38" spans="1:6" s="31" customFormat="1" ht="18.75" customHeight="1">
      <c r="A38" s="28"/>
      <c r="B38" s="29" t="s">
        <v>36</v>
      </c>
      <c r="C38" s="30">
        <f>C36-C37</f>
        <v>390000</v>
      </c>
      <c r="D38" s="30">
        <f>C38</f>
        <v>390000</v>
      </c>
    </row>
    <row r="39" spans="1:6" s="1" customFormat="1" ht="18.75" customHeight="1">
      <c r="A39" s="25">
        <v>9</v>
      </c>
      <c r="B39" s="27" t="s">
        <v>37</v>
      </c>
      <c r="C39" s="7">
        <v>1260000</v>
      </c>
      <c r="D39" s="7">
        <f>C39</f>
        <v>1260000</v>
      </c>
    </row>
    <row r="40" spans="1:6" s="1" customFormat="1" ht="18.75" customHeight="1">
      <c r="A40" s="25">
        <v>10</v>
      </c>
      <c r="B40" s="27" t="s">
        <v>38</v>
      </c>
      <c r="C40" s="7">
        <v>210000</v>
      </c>
      <c r="D40" s="7">
        <f>C40</f>
        <v>210000</v>
      </c>
    </row>
    <row r="41" spans="1:6" s="1" customFormat="1" ht="18.75" customHeight="1">
      <c r="A41" s="25">
        <v>11</v>
      </c>
      <c r="B41" s="27" t="s">
        <v>39</v>
      </c>
      <c r="C41" s="7">
        <v>256700</v>
      </c>
      <c r="D41" s="7">
        <f>C41-C42</f>
        <v>117700</v>
      </c>
    </row>
    <row r="42" spans="1:6" s="31" customFormat="1" ht="18.75" customHeight="1">
      <c r="A42" s="28"/>
      <c r="B42" s="29" t="s">
        <v>40</v>
      </c>
      <c r="C42" s="30">
        <v>139000</v>
      </c>
      <c r="D42" s="35"/>
    </row>
    <row r="43" spans="1:6" s="1" customFormat="1" ht="18.75" customHeight="1">
      <c r="A43" s="25">
        <v>12</v>
      </c>
      <c r="B43" s="27" t="s">
        <v>41</v>
      </c>
      <c r="C43" s="7">
        <v>22000</v>
      </c>
      <c r="D43" s="7">
        <f>C43-C44+D44</f>
        <v>18500</v>
      </c>
    </row>
    <row r="44" spans="1:6" s="31" customFormat="1" ht="18.75" customHeight="1">
      <c r="A44" s="28"/>
      <c r="B44" s="29" t="s">
        <v>42</v>
      </c>
      <c r="C44" s="30">
        <v>5000</v>
      </c>
      <c r="D44" s="30">
        <f>C44*30%</f>
        <v>1500</v>
      </c>
      <c r="E44" s="36"/>
    </row>
    <row r="45" spans="1:6" s="1" customFormat="1" ht="18.75" customHeight="1">
      <c r="A45" s="25">
        <v>13</v>
      </c>
      <c r="B45" s="27" t="s">
        <v>43</v>
      </c>
      <c r="C45" s="7">
        <v>2800</v>
      </c>
      <c r="D45" s="7">
        <f>C45</f>
        <v>2800</v>
      </c>
    </row>
    <row r="46" spans="1:6" s="1" customFormat="1" ht="18.75" customHeight="1">
      <c r="A46" s="25">
        <v>14</v>
      </c>
      <c r="B46" s="27" t="s">
        <v>44</v>
      </c>
      <c r="C46" s="7">
        <v>4000</v>
      </c>
      <c r="D46" s="7">
        <f>C46</f>
        <v>4000</v>
      </c>
    </row>
    <row r="47" spans="1:6" s="1" customFormat="1" ht="18.75" customHeight="1">
      <c r="A47" s="25">
        <v>15</v>
      </c>
      <c r="B47" s="27" t="s">
        <v>45</v>
      </c>
      <c r="C47" s="7">
        <v>2190000</v>
      </c>
      <c r="D47" s="7">
        <f>C47</f>
        <v>2190000</v>
      </c>
    </row>
    <row r="48" spans="1:6" s="5" customFormat="1" ht="18.75" customHeight="1">
      <c r="A48" s="21" t="s">
        <v>1</v>
      </c>
      <c r="B48" s="37" t="s">
        <v>46</v>
      </c>
      <c r="C48" s="23">
        <f>SUM(C49:C54)</f>
        <v>1700000</v>
      </c>
      <c r="D48" s="23"/>
    </row>
    <row r="49" spans="1:4" s="1" customFormat="1" ht="18.75" customHeight="1">
      <c r="A49" s="25">
        <v>1</v>
      </c>
      <c r="B49" s="27" t="s">
        <v>47</v>
      </c>
      <c r="C49" s="7">
        <v>1500000</v>
      </c>
      <c r="D49" s="7"/>
    </row>
    <row r="50" spans="1:4" s="1" customFormat="1" ht="18.75" customHeight="1">
      <c r="A50" s="25">
        <v>2</v>
      </c>
      <c r="B50" s="27" t="s">
        <v>48</v>
      </c>
      <c r="C50" s="7">
        <v>30000</v>
      </c>
      <c r="D50" s="7"/>
    </row>
    <row r="51" spans="1:4" s="1" customFormat="1" ht="18.75" customHeight="1">
      <c r="A51" s="25">
        <v>3</v>
      </c>
      <c r="B51" s="27" t="s">
        <v>49</v>
      </c>
      <c r="C51" s="7">
        <v>122000</v>
      </c>
      <c r="D51" s="7"/>
    </row>
    <row r="52" spans="1:4" s="1" customFormat="1" ht="18.75" customHeight="1">
      <c r="A52" s="25">
        <v>4</v>
      </c>
      <c r="B52" s="27" t="s">
        <v>50</v>
      </c>
      <c r="C52" s="7"/>
      <c r="D52" s="7"/>
    </row>
    <row r="53" spans="1:4" s="1" customFormat="1" ht="18.75" customHeight="1">
      <c r="A53" s="25">
        <v>5</v>
      </c>
      <c r="B53" s="27" t="s">
        <v>51</v>
      </c>
      <c r="C53" s="7">
        <v>8000</v>
      </c>
      <c r="D53" s="7"/>
    </row>
    <row r="54" spans="1:4" s="1" customFormat="1" ht="18.75" customHeight="1">
      <c r="A54" s="25">
        <v>6</v>
      </c>
      <c r="B54" s="27" t="s">
        <v>52</v>
      </c>
      <c r="C54" s="7">
        <v>40000</v>
      </c>
      <c r="D54" s="7"/>
    </row>
    <row r="55" spans="1:4" s="1" customFormat="1" ht="15.6">
      <c r="A55" s="2"/>
      <c r="B55" s="3"/>
      <c r="C55" s="38"/>
      <c r="D55" s="38"/>
    </row>
  </sheetData>
  <mergeCells count="6">
    <mergeCell ref="C1:D1"/>
    <mergeCell ref="A2:D2"/>
    <mergeCell ref="A3:D3"/>
    <mergeCell ref="A5:A6"/>
    <mergeCell ref="B5:B6"/>
    <mergeCell ref="C5:D5"/>
  </mergeCells>
  <pageMargins left="0.70866141732283472" right="0.70866141732283472" top="0.74803149606299213" bottom="0.74803149606299213" header="0.31496062992125984" footer="0.31496062992125984"/>
  <pageSetup scale="9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B35.24</vt:lpstr>
      <vt:lpstr>B35.24!Print_Titles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Đỗ Thị Hồng Thắm</cp:lastModifiedBy>
  <cp:lastPrinted>2024-12-23T09:18:20Z</cp:lastPrinted>
  <dcterms:created xsi:type="dcterms:W3CDTF">2017-12-01T01:41:21Z</dcterms:created>
  <dcterms:modified xsi:type="dcterms:W3CDTF">2024-12-25T01:20:46Z</dcterms:modified>
</cp:coreProperties>
</file>