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defaultThemeVersion="124226"/>
  <xr:revisionPtr revIDLastSave="0" documentId="13_ncr:1_{4E56C3E6-E9E8-4305-9513-462B94A61BBC}" xr6:coauthVersionLast="46" xr6:coauthVersionMax="46" xr10:uidLastSave="{00000000-0000-0000-0000-000000000000}"/>
  <bookViews>
    <workbookView xWindow="-120" yWindow="-120" windowWidth="20730" windowHeight="11160" xr2:uid="{00000000-000D-0000-FFFF-FFFF00000000}"/>
  </bookViews>
  <sheets>
    <sheet name="60" sheetId="38"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 localSheetId="0">'60'!$A$1:$F$40</definedName>
    <definedName name="_xlnm.Print_Area">#REF!</definedName>
    <definedName name="PRINT_AREA_MI">#REF!</definedName>
    <definedName name="_xlnm.Print_Titles" localSheetId="0">'60'!$7:$8</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F25" i="38" l="1"/>
  <c r="E38" i="38"/>
  <c r="E28" i="38"/>
  <c r="E27" i="38"/>
  <c r="E26" i="38"/>
  <c r="E25" i="38"/>
  <c r="E24" i="38"/>
  <c r="E22" i="38"/>
  <c r="E21" i="38"/>
  <c r="E20" i="38"/>
  <c r="E17" i="38"/>
  <c r="E16" i="38"/>
  <c r="E15" i="38"/>
  <c r="E14" i="38"/>
  <c r="E13" i="38"/>
  <c r="E12" i="38"/>
  <c r="E11" i="38"/>
  <c r="F38" i="38"/>
  <c r="F30" i="38"/>
  <c r="F28" i="38"/>
  <c r="F27" i="38"/>
  <c r="F26" i="38"/>
  <c r="F24" i="38"/>
  <c r="F22" i="38"/>
  <c r="F21" i="38"/>
  <c r="F20" i="38"/>
  <c r="F17" i="38"/>
  <c r="F16" i="38"/>
  <c r="F15" i="38"/>
  <c r="F14" i="38"/>
  <c r="F13" i="38"/>
  <c r="F12" i="38"/>
  <c r="F11" i="38"/>
  <c r="D18" i="38"/>
  <c r="D10" i="38" s="1"/>
  <c r="C18" i="38"/>
  <c r="C10" i="38"/>
  <c r="C30" i="38"/>
  <c r="E30" i="38" s="1"/>
  <c r="H18" i="38"/>
  <c r="A32" i="38"/>
  <c r="A33" i="38" s="1"/>
  <c r="A34" i="38" s="1"/>
  <c r="A27" i="38"/>
  <c r="A28" i="38"/>
  <c r="A25" i="38"/>
  <c r="A12" i="38"/>
  <c r="A13" i="38"/>
  <c r="A14" i="38"/>
  <c r="A15" i="38" s="1"/>
  <c r="A16" i="38" s="1"/>
  <c r="A17" i="38" s="1"/>
  <c r="E10" i="38" l="1"/>
  <c r="D9" i="38"/>
  <c r="F10" i="38"/>
  <c r="E18" i="38"/>
  <c r="C9" i="38"/>
  <c r="F18" i="38"/>
  <c r="E9" i="38" l="1"/>
  <c r="F9" i="38"/>
</calcChain>
</file>

<file path=xl/sharedStrings.xml><?xml version="1.0" encoding="utf-8"?>
<sst xmlns="http://schemas.openxmlformats.org/spreadsheetml/2006/main" count="57" uniqueCount="53">
  <si>
    <t>A</t>
  </si>
  <si>
    <t>B</t>
  </si>
  <si>
    <t>Thu nội địa</t>
  </si>
  <si>
    <t>I</t>
  </si>
  <si>
    <t>II</t>
  </si>
  <si>
    <t>Thuế thu nhập cá nhân</t>
  </si>
  <si>
    <t>Thuế bảo vệ môi trường</t>
  </si>
  <si>
    <t>Thu khác ngân sách</t>
  </si>
  <si>
    <t>III</t>
  </si>
  <si>
    <t>IV</t>
  </si>
  <si>
    <t>Thuế sử dụng đất phi nông nghiệp</t>
  </si>
  <si>
    <t>Lệ phí trước bạ</t>
  </si>
  <si>
    <t>Thu tiền sử dụng đất</t>
  </si>
  <si>
    <t>Đơn vị: Triệu đồng</t>
  </si>
  <si>
    <t>Thu tiền cấp quyền khai thác khoáng sản</t>
  </si>
  <si>
    <t>STT</t>
  </si>
  <si>
    <t>NỘI DUNG</t>
  </si>
  <si>
    <t>DỰ TOÁN NĂM</t>
  </si>
  <si>
    <t>CÙNG KỲ NĂM TRƯỚC</t>
  </si>
  <si>
    <t>Biểu số 60/CK-NSNN</t>
  </si>
  <si>
    <t>SO SÁNH ƯỚC THỰC HIỆN VỚI (%)</t>
  </si>
  <si>
    <t>UBND TỈNH TÂY NINH</t>
  </si>
  <si>
    <t>Thu từ dầu thô</t>
  </si>
  <si>
    <t>Thu viện trợ</t>
  </si>
  <si>
    <t>TỔNG THU NSNN TRÊN ĐỊA BÀN</t>
  </si>
  <si>
    <t>Thu từ khu vực DNNN</t>
  </si>
  <si>
    <t xml:space="preserve">Thu từ khu vực doanh nghiệp có vốn đầu tư nước ngoài </t>
  </si>
  <si>
    <t>Thu từ khu vực kinh tế ngoài quốc doanh</t>
  </si>
  <si>
    <t xml:space="preserve">Thu phí, lệ phí </t>
  </si>
  <si>
    <t>Các khoản thu về nhà, đất</t>
  </si>
  <si>
    <t>-</t>
  </si>
  <si>
    <t>Thuế sử dụng đất nông nghiệp</t>
  </si>
  <si>
    <t>Tiền cho thuê đất, thuê mặt nước</t>
  </si>
  <si>
    <t>Tiền cho thuê và tiền bán nhà ở thuộc sở hữu nhà nước</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</si>
  <si>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</si>
  <si>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</si>
  <si>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</si>
  <si>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</si>
  <si>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</si>
  <si>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</si>
  <si>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</si>
  <si>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</si>
  <si>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</si>
  <si>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</si>
  <si>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NSĐP ĐƯỢC HƯỞNG THEO PHÂN CẤP</t>
  </si>
  <si>
    <t>Từ các khoản thu phân chia</t>
  </si>
  <si>
    <t>Các khoản thu NSĐP được hưởng 100%</t>
  </si>
  <si>
    <t>(Kèm theo Báo cáo số:           /BC-UBND ngày       /7/2021 của Ủy ban nhân dân tỉnh Tây Ninh)</t>
  </si>
  <si>
    <t>Số ước quý II năm 2020</t>
  </si>
  <si>
    <t>06 tháng năm 2020</t>
  </si>
  <si>
    <t>ƯỚC THỰC HIỆN THU NGÂN SÁCH NHÀ NƯỚC 6 THÁNG NĂM 2021</t>
  </si>
  <si>
    <t>DỰ TOÁN NĂM 2021</t>
  </si>
  <si>
    <t>ƯỚC THỰC HIỆN 6 THÁNG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</si>
</sst>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00_);_(&quot;$&quot;* \(#,##0.00\);_(&quot;$&quot;* &quot;-&quot;??_);_(@_)"/>
    <numFmt numFmtId="165" formatCode="_(* #,##0.00_);_(* \(#,##0.00\);_(* &quot;-&quot;??_);_(@_)"/>
    <numFmt numFmtId="166" formatCode="_-* #,##0.00\ _₫_-;\-* #,##0.00\ _₫_-;_-* &quot;-&quot;??\ _₫_-;_-@_-"/>
    <numFmt numFmtId="167" formatCode="0.0%"/>
    <numFmt numFmtId="168" formatCode="#,###;\-#,###;&quot;&quot;;_(@_)"/>
    <numFmt numFmtId="169" formatCode="#,##0;[Red]#,##0"/>
  </numFmts>
  <fonts count="31">
    <font>
      <sz val="12"/>
      <name val=".VnArial Narrow"/>
    </font>
    <font>
      <sz val="12"/>
      <name val=".VnArial Narrow"/>
      <family val="2"/>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1"/>
      <color indexed="8"/>
      <name val="Calibri"/>
      <family val="2"/>
      <charset val="163"/>
    </font>
    <font>
      <i/>
      <sz val="12"/>
      <color indexed="8"/>
      <name val="Times New Roman"/>
      <family val="1"/>
    </font>
    <font>
      <b/>
      <sz val="12"/>
      <color indexed="8"/>
      <name val="Times New Roman"/>
      <family val="1"/>
    </font>
    <font>
      <sz val="12"/>
      <color indexed="8"/>
      <name val="Times New Roman"/>
      <family val="1"/>
    </font>
    <font>
      <i/>
      <sz val="11"/>
      <color indexed="8"/>
      <name val="Times New Roman"/>
      <family val="1"/>
    </font>
    <font>
      <sz val="13"/>
      <color indexed="8"/>
      <name val="Times New Roman"/>
      <family val="1"/>
    </font>
    <font>
      <i/>
      <sz val="14"/>
      <color indexed="8"/>
      <name val="Times New Roman"/>
      <family val="1"/>
    </font>
    <font>
      <sz val="14"/>
      <color indexed="8"/>
      <name val="Times New Roman"/>
      <family val="1"/>
    </font>
    <font>
      <b/>
      <sz val="14"/>
      <color indexed="8"/>
      <name val="Times New Roman"/>
      <family val="1"/>
    </font>
    <font>
      <b/>
      <sz val="10"/>
      <color indexed="8"/>
      <name val="Times New Roman"/>
      <family val="1"/>
    </font>
    <font>
      <b/>
      <sz val="13"/>
      <color indexed="8"/>
      <name val="Times New Roman"/>
      <family val="1"/>
    </font>
    <font>
      <sz val="12"/>
      <name val="Times New Roman"/>
      <family val="1"/>
    </font>
    <font>
      <sz val="11"/>
      <color indexed="8"/>
      <name val="Calibri"/>
      <family val="2"/>
    </font>
    <font>
      <sz val="12"/>
      <name val="Times New Roman"/>
      <family val="1"/>
    </font>
    <font>
      <i/>
      <sz val="12"/>
      <name val="Times New Roman"/>
      <family val="1"/>
    </font>
    <font>
      <sz val="10"/>
      <name val="Arial"/>
      <family val="2"/>
    </font>
    <font>
      <b/>
      <sz val="12"/>
      <name val="Times New Roman"/>
      <family val="1"/>
    </font>
    <font>
      <sz val="12"/>
      <name val=".VnArial Narrow"/>
    </font>
    <font>
      <sz val="11"/>
      <color theme="1"/>
      <name val="Calibri"/>
      <family val="2"/>
      <charset val="163"/>
      <scheme val="minor"/>
    </font>
    <font>
      <sz val="11"/>
      <color theme="1"/>
      <name val="Calibri"/>
      <family val="2"/>
      <scheme val="minor"/>
    </font>
    <font>
      <sz val="12"/>
      <color theme="1"/>
      <name val="Times New Roman"/>
      <family val="2"/>
    </font>
  </fonts>
  <fills count="2">
    <fill>
      <patternFill patternType="none"/>
    </fill>
    <fill>
      <patternFill patternType="gray125"/>
    </fill>
  </fills>
  <borders count="14">
    <border>
      <left/>
      <right/>
      <top/>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bottom style="thin">
        <color indexed="64"/>
      </bottom>
      <diagonal/>
    </border>
  </borders>
  <cellStyleXfs count="40">
    <xf numFmtId="0" fontId="0" fillId="0" borderId="0"/>
    <xf numFmtId="165" fontId="7"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29"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43" fontId="23" fillId="0" borderId="0" applyFont="0" applyFill="0" applyBorder="0" applyAlignment="0" applyProtection="0"/>
    <xf numFmtId="164" fontId="7" fillId="0" borderId="0" applyFont="0" applyFill="0" applyBorder="0" applyAlignment="0" applyProtection="0"/>
    <xf numFmtId="0" fontId="9" fillId="0" borderId="1" applyNumberFormat="0" applyFont="0" applyAlignment="0"/>
    <xf numFmtId="0" fontId="8" fillId="0" borderId="1" applyNumberFormat="0" applyFont="0" applyAlignment="0"/>
    <xf numFmtId="168" fontId="6" fillId="0" borderId="0" applyFont="0" applyFill="0" applyBorder="0" applyAlignment="0" applyProtection="0"/>
    <xf numFmtId="0" fontId="2" fillId="0" borderId="0"/>
    <xf numFmtId="0" fontId="30" fillId="0" borderId="0"/>
    <xf numFmtId="0" fontId="25" fillId="0" borderId="0"/>
    <xf numFmtId="0" fontId="2" fillId="0" borderId="0"/>
    <xf numFmtId="0" fontId="4" fillId="0" borderId="0"/>
    <xf numFmtId="0" fontId="23" fillId="0" borderId="0"/>
    <xf numFmtId="0" fontId="4" fillId="0" borderId="0"/>
    <xf numFmtId="0" fontId="3" fillId="0" borderId="0"/>
    <xf numFmtId="0" fontId="29" fillId="0" borderId="0"/>
    <xf numFmtId="0" fontId="1" fillId="0" borderId="0"/>
    <xf numFmtId="0" fontId="28" fillId="0" borderId="0"/>
    <xf numFmtId="0" fontId="28" fillId="0" borderId="0"/>
    <xf numFmtId="0" fontId="28" fillId="0" borderId="0"/>
    <xf numFmtId="0" fontId="28" fillId="0" borderId="0"/>
    <xf numFmtId="0" fontId="5" fillId="0" borderId="0"/>
    <xf numFmtId="0" fontId="2" fillId="0" borderId="0"/>
    <xf numFmtId="0" fontId="7" fillId="0" borderId="0"/>
    <xf numFmtId="0" fontId="21" fillId="0" borderId="0"/>
    <xf numFmtId="0" fontId="23" fillId="0" borderId="0"/>
    <xf numFmtId="0" fontId="27" fillId="0" borderId="0"/>
    <xf numFmtId="9" fontId="23" fillId="0" borderId="0" applyFont="0" applyFill="0" applyBorder="0" applyAlignment="0" applyProtection="0"/>
  </cellStyleXfs>
  <cellXfs count="79">
    <xf numFmtId="0" fontId="0" fillId="0" borderId="0" xfId="0"/>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horizontal="right" vertical="center"/>
    </xf>
    <xf numFmtId="0" fontId="15" fillId="0" borderId="0" xfId="0" applyFont="1" applyAlignment="1">
      <alignment vertical="center"/>
    </xf>
    <xf numFmtId="3" fontId="13" fillId="0" borderId="2" xfId="0" applyNumberFormat="1" applyFont="1" applyBorder="1" applyAlignment="1">
      <alignment vertical="center"/>
    </xf>
    <xf numFmtId="3" fontId="11" fillId="0" borderId="2" xfId="0" applyNumberFormat="1" applyFont="1" applyBorder="1" applyAlignment="1">
      <alignment vertical="center"/>
    </xf>
    <xf numFmtId="0" fontId="11" fillId="0" borderId="0" xfId="0" applyFont="1" applyAlignment="1">
      <alignment vertical="center"/>
    </xf>
    <xf numFmtId="0" fontId="17" fillId="0" borderId="0" xfId="0" applyFont="1" applyAlignment="1">
      <alignment vertical="center"/>
    </xf>
    <xf numFmtId="3" fontId="17" fillId="0" borderId="0" xfId="0" applyNumberFormat="1" applyFont="1" applyAlignment="1">
      <alignment vertical="center"/>
    </xf>
    <xf numFmtId="3" fontId="13" fillId="0" borderId="0" xfId="0" applyNumberFormat="1" applyFont="1" applyAlignment="1">
      <alignment vertical="center"/>
    </xf>
    <xf numFmtId="0" fontId="11" fillId="0" borderId="0" xfId="0" applyFont="1" applyAlignment="1">
      <alignment horizontal="centerContinuous" vertical="center"/>
    </xf>
    <xf numFmtId="0" fontId="18" fillId="0" borderId="0" xfId="0" applyFont="1" applyAlignment="1">
      <alignment vertical="center"/>
    </xf>
    <xf numFmtId="0" fontId="16" fillId="0" borderId="0" xfId="0" applyFont="1" applyAlignment="1">
      <alignment vertical="center" wrapText="1"/>
    </xf>
    <xf numFmtId="0" fontId="18" fillId="0" borderId="0" xfId="0" applyFont="1" applyAlignment="1">
      <alignment horizontal="right" vertical="center"/>
    </xf>
    <xf numFmtId="0" fontId="16" fillId="0" borderId="0" xfId="0" applyFont="1" applyAlignment="1">
      <alignment horizontal="center" vertical="center" wrapText="1"/>
    </xf>
    <xf numFmtId="3" fontId="13" fillId="0" borderId="3" xfId="0" applyNumberFormat="1" applyFont="1" applyBorder="1" applyAlignment="1">
      <alignment vertical="center"/>
    </xf>
    <xf numFmtId="3" fontId="13" fillId="0" borderId="4" xfId="0" applyNumberFormat="1" applyFont="1" applyBorder="1" applyAlignment="1">
      <alignment vertical="center"/>
    </xf>
    <xf numFmtId="3" fontId="11" fillId="0" borderId="4" xfId="0" applyNumberFormat="1" applyFont="1" applyBorder="1" applyAlignment="1">
      <alignment vertical="center"/>
    </xf>
    <xf numFmtId="0" fontId="18" fillId="0" borderId="0" xfId="0" applyFont="1" applyAlignment="1">
      <alignment horizontal="center" vertical="center" wrapText="1"/>
    </xf>
    <xf numFmtId="0" fontId="19" fillId="0" borderId="0" xfId="26" applyFont="1" applyAlignment="1">
      <alignment horizontal="center" vertical="center" wrapText="1"/>
    </xf>
    <xf numFmtId="14" fontId="19" fillId="0" borderId="0" xfId="26" applyNumberFormat="1" applyFont="1" applyAlignment="1">
      <alignment horizontal="center" vertical="center" wrapText="1"/>
    </xf>
    <xf numFmtId="167" fontId="13" fillId="0" borderId="5" xfId="0" applyNumberFormat="1" applyFont="1" applyBorder="1" applyAlignment="1">
      <alignment vertical="center"/>
    </xf>
    <xf numFmtId="167" fontId="11" fillId="0" borderId="5" xfId="0" applyNumberFormat="1" applyFont="1" applyBorder="1" applyAlignment="1">
      <alignment vertical="center"/>
    </xf>
    <xf numFmtId="0" fontId="13" fillId="0" borderId="2" xfId="0" applyFont="1" applyBorder="1" applyAlignment="1">
      <alignment horizontal="center" vertical="center"/>
    </xf>
    <xf numFmtId="0" fontId="13" fillId="0" borderId="2" xfId="0" applyFont="1" applyBorder="1" applyAlignment="1">
      <alignment vertical="center"/>
    </xf>
    <xf numFmtId="167" fontId="13" fillId="0" borderId="2" xfId="0" applyNumberFormat="1" applyFont="1" applyBorder="1" applyAlignment="1">
      <alignment vertical="center"/>
    </xf>
    <xf numFmtId="0" fontId="11" fillId="0" borderId="2" xfId="0" quotePrefix="1" applyFont="1" applyBorder="1" applyAlignment="1">
      <alignment horizontal="center" vertical="center"/>
    </xf>
    <xf numFmtId="0" fontId="11" fillId="0" borderId="2" xfId="0" applyFont="1" applyBorder="1" applyAlignment="1">
      <alignment vertical="center"/>
    </xf>
    <xf numFmtId="167" fontId="11" fillId="0" borderId="2" xfId="0" applyNumberFormat="1" applyFont="1" applyBorder="1" applyAlignment="1">
      <alignment vertical="center"/>
    </xf>
    <xf numFmtId="0" fontId="13" fillId="0" borderId="2" xfId="0" applyFont="1" applyBorder="1" applyAlignment="1">
      <alignment horizontal="left" vertical="center" wrapText="1"/>
    </xf>
    <xf numFmtId="0" fontId="12" fillId="0" borderId="2" xfId="0" applyFont="1" applyBorder="1" applyAlignment="1">
      <alignment horizontal="left" vertical="center" wrapText="1"/>
    </xf>
    <xf numFmtId="0" fontId="13" fillId="0" borderId="3" xfId="0" applyFont="1" applyBorder="1" applyAlignment="1">
      <alignment horizontal="center" vertical="center"/>
    </xf>
    <xf numFmtId="0" fontId="13" fillId="0" borderId="3" xfId="0" applyFont="1" applyBorder="1" applyAlignment="1">
      <alignment vertical="center" wrapText="1"/>
    </xf>
    <xf numFmtId="167" fontId="13" fillId="0" borderId="3" xfId="0" applyNumberFormat="1" applyFont="1" applyBorder="1" applyAlignment="1">
      <alignment vertical="center"/>
    </xf>
    <xf numFmtId="167" fontId="13" fillId="0" borderId="0" xfId="0" applyNumberFormat="1" applyFont="1" applyAlignment="1">
      <alignment vertical="center"/>
    </xf>
    <xf numFmtId="167" fontId="13" fillId="0" borderId="6" xfId="0" applyNumberFormat="1" applyFont="1" applyBorder="1" applyAlignment="1">
      <alignment vertical="center"/>
    </xf>
    <xf numFmtId="167" fontId="13" fillId="0" borderId="7" xfId="0" applyNumberFormat="1" applyFont="1" applyBorder="1" applyAlignment="1">
      <alignment vertical="center"/>
    </xf>
    <xf numFmtId="3" fontId="23" fillId="0" borderId="2" xfId="24" applyNumberFormat="1" applyBorder="1" applyAlignment="1">
      <alignment vertical="center"/>
    </xf>
    <xf numFmtId="0" fontId="13" fillId="0" borderId="2" xfId="0" applyFont="1" applyBorder="1" applyAlignment="1">
      <alignment horizontal="justify" vertical="center" wrapText="1"/>
    </xf>
    <xf numFmtId="0" fontId="12" fillId="0" borderId="0" xfId="0" applyFont="1" applyAlignment="1">
      <alignment horizontal="center" vertical="center"/>
    </xf>
    <xf numFmtId="3" fontId="23" fillId="0" borderId="2" xfId="24" applyNumberFormat="1" applyBorder="1"/>
    <xf numFmtId="169" fontId="23" fillId="0" borderId="4" xfId="24" applyNumberFormat="1" applyBorder="1" applyAlignment="1">
      <alignment horizontal="right"/>
    </xf>
    <xf numFmtId="3" fontId="23" fillId="0" borderId="2" xfId="24" applyNumberFormat="1" applyBorder="1" applyAlignment="1">
      <alignment horizontal="right" vertical="center"/>
    </xf>
    <xf numFmtId="3" fontId="24" fillId="0" borderId="2" xfId="24" applyNumberFormat="1" applyFont="1" applyBorder="1" applyAlignment="1">
      <alignment vertical="center"/>
    </xf>
    <xf numFmtId="169" fontId="24" fillId="0" borderId="4" xfId="24" applyNumberFormat="1" applyFont="1" applyBorder="1" applyAlignment="1">
      <alignment horizontal="right" vertical="center"/>
    </xf>
    <xf numFmtId="0" fontId="12" fillId="0" borderId="4" xfId="26" applyFont="1" applyBorder="1" applyAlignment="1">
      <alignment horizontal="center" vertical="center" wrapText="1"/>
    </xf>
    <xf numFmtId="14" fontId="12" fillId="0" borderId="4" xfId="26" applyNumberFormat="1" applyFont="1" applyBorder="1" applyAlignment="1">
      <alignment horizontal="center" vertical="center" wrapText="1"/>
    </xf>
    <xf numFmtId="167" fontId="12" fillId="0" borderId="0" xfId="0" applyNumberFormat="1" applyFont="1" applyAlignment="1">
      <alignment vertical="center"/>
    </xf>
    <xf numFmtId="3" fontId="12" fillId="0" borderId="4" xfId="0" applyNumberFormat="1" applyFont="1" applyBorder="1" applyAlignment="1">
      <alignment vertical="center"/>
    </xf>
    <xf numFmtId="0" fontId="12" fillId="0" borderId="12" xfId="0" applyFont="1" applyBorder="1" applyAlignment="1">
      <alignment horizontal="center" vertical="center"/>
    </xf>
    <xf numFmtId="0" fontId="12" fillId="0" borderId="12" xfId="0" applyFont="1" applyBorder="1" applyAlignment="1">
      <alignment horizontal="left" vertical="center" wrapText="1"/>
    </xf>
    <xf numFmtId="3" fontId="12" fillId="0" borderId="12" xfId="0" applyNumberFormat="1" applyFont="1" applyBorder="1" applyAlignment="1">
      <alignment vertical="center"/>
    </xf>
    <xf numFmtId="167" fontId="12" fillId="0" borderId="12" xfId="0" applyNumberFormat="1" applyFont="1" applyBorder="1" applyAlignment="1">
      <alignment vertical="center"/>
    </xf>
    <xf numFmtId="169" fontId="26" fillId="0" borderId="12" xfId="24" applyNumberFormat="1" applyFont="1" applyBorder="1" applyAlignment="1">
      <alignment horizontal="right"/>
    </xf>
    <xf numFmtId="0" fontId="12" fillId="0" borderId="2" xfId="0" applyFont="1" applyBorder="1" applyAlignment="1">
      <alignment horizontal="center" vertical="center"/>
    </xf>
    <xf numFmtId="0" fontId="12" fillId="0" borderId="2" xfId="0" applyFont="1" applyBorder="1" applyAlignment="1">
      <alignment vertical="center"/>
    </xf>
    <xf numFmtId="3" fontId="12" fillId="0" borderId="2" xfId="0" applyNumberFormat="1" applyFont="1" applyBorder="1" applyAlignment="1">
      <alignment vertical="center"/>
    </xf>
    <xf numFmtId="167" fontId="12" fillId="0" borderId="2" xfId="0" applyNumberFormat="1" applyFont="1" applyBorder="1" applyAlignment="1">
      <alignment vertical="center"/>
    </xf>
    <xf numFmtId="167" fontId="12" fillId="0" borderId="5" xfId="0" applyNumberFormat="1" applyFont="1" applyBorder="1" applyAlignment="1">
      <alignment vertical="center"/>
    </xf>
    <xf numFmtId="169" fontId="26" fillId="0" borderId="2" xfId="24" applyNumberFormat="1" applyFont="1" applyBorder="1" applyAlignment="1">
      <alignment horizontal="right"/>
    </xf>
    <xf numFmtId="3" fontId="26" fillId="0" borderId="2" xfId="24" applyNumberFormat="1" applyFont="1" applyBorder="1"/>
    <xf numFmtId="167" fontId="12" fillId="0" borderId="13" xfId="0" applyNumberFormat="1" applyFont="1" applyBorder="1" applyAlignment="1">
      <alignment vertical="center"/>
    </xf>
    <xf numFmtId="169" fontId="26" fillId="0" borderId="4" xfId="24" applyNumberFormat="1" applyFont="1" applyBorder="1" applyAlignment="1">
      <alignment horizontal="right"/>
    </xf>
    <xf numFmtId="0" fontId="12" fillId="0" borderId="2" xfId="0" applyFont="1" applyBorder="1" applyAlignment="1">
      <alignment vertical="center" wrapText="1"/>
    </xf>
    <xf numFmtId="3" fontId="12" fillId="0" borderId="2" xfId="24" applyNumberFormat="1" applyFont="1" applyBorder="1" applyAlignment="1">
      <alignment horizontal="right" vertical="center"/>
    </xf>
    <xf numFmtId="3" fontId="26" fillId="0" borderId="4" xfId="0" applyNumberFormat="1" applyFont="1" applyBorder="1" applyAlignment="1">
      <alignment vertical="center"/>
    </xf>
    <xf numFmtId="0" fontId="18" fillId="0" borderId="0" xfId="0" applyFont="1" applyAlignment="1">
      <alignment horizontal="right" vertical="center"/>
    </xf>
    <xf numFmtId="0" fontId="16" fillId="0" borderId="0" xfId="0" applyFont="1" applyAlignment="1">
      <alignment horizontal="center" vertical="center" wrapText="1"/>
    </xf>
    <xf numFmtId="3" fontId="20" fillId="0" borderId="4" xfId="0" quotePrefix="1" applyNumberFormat="1" applyFont="1" applyBorder="1" applyAlignment="1">
      <alignment horizontal="center" vertical="center" wrapText="1"/>
    </xf>
    <xf numFmtId="3" fontId="20" fillId="0" borderId="4" xfId="0" applyNumberFormat="1" applyFont="1" applyBorder="1" applyAlignment="1">
      <alignment horizontal="center" vertical="center" wrapText="1"/>
    </xf>
    <xf numFmtId="0" fontId="18" fillId="0" borderId="0" xfId="0" applyFont="1" applyAlignment="1">
      <alignment horizontal="center" vertical="center" wrapText="1"/>
    </xf>
    <xf numFmtId="0" fontId="12" fillId="0" borderId="9" xfId="26" applyFont="1" applyBorder="1" applyAlignment="1">
      <alignment horizontal="center" vertical="center" wrapText="1"/>
    </xf>
    <xf numFmtId="0" fontId="12" fillId="0" borderId="8" xfId="26" applyFont="1" applyBorder="1" applyAlignment="1">
      <alignment horizontal="center" vertical="center" wrapText="1"/>
    </xf>
    <xf numFmtId="0" fontId="12" fillId="0" borderId="4" xfId="26" applyFont="1" applyBorder="1" applyAlignment="1">
      <alignment horizontal="center" vertical="center" wrapText="1"/>
    </xf>
    <xf numFmtId="0" fontId="12" fillId="0" borderId="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3" fillId="0" borderId="11" xfId="0" applyFont="1" applyBorder="1" applyAlignment="1">
      <alignment horizontal="center" vertical="center"/>
    </xf>
  </cellXfs>
  <cellStyles count="40">
    <cellStyle name="Comma 2" xfId="1" xr:uid="{00000000-0005-0000-0000-000000000000}"/>
    <cellStyle name="Comma 2 2" xfId="2" xr:uid="{00000000-0005-0000-0000-000001000000}"/>
    <cellStyle name="Comma 2 2 2" xfId="3" xr:uid="{00000000-0005-0000-0000-000002000000}"/>
    <cellStyle name="Comma 2 2 3" xfId="4" xr:uid="{00000000-0005-0000-0000-000003000000}"/>
    <cellStyle name="Comma 2 3" xfId="5" xr:uid="{00000000-0005-0000-0000-000004000000}"/>
    <cellStyle name="Comma 2 3 2" xfId="6" xr:uid="{00000000-0005-0000-0000-000005000000}"/>
    <cellStyle name="Comma 2 4" xfId="7" xr:uid="{00000000-0005-0000-0000-000006000000}"/>
    <cellStyle name="Comma 3" xfId="8" xr:uid="{00000000-0005-0000-0000-000007000000}"/>
    <cellStyle name="Comma 3 2" xfId="9" xr:uid="{00000000-0005-0000-0000-000008000000}"/>
    <cellStyle name="Comma 3 2 2" xfId="10" xr:uid="{00000000-0005-0000-0000-000009000000}"/>
    <cellStyle name="Comma 3 3" xfId="11" xr:uid="{00000000-0005-0000-0000-00000A000000}"/>
    <cellStyle name="Comma 4" xfId="12" xr:uid="{00000000-0005-0000-0000-00000B000000}"/>
    <cellStyle name="Comma 4 2" xfId="13" xr:uid="{00000000-0005-0000-0000-00000C000000}"/>
    <cellStyle name="Comma 4 3" xfId="14" xr:uid="{00000000-0005-0000-0000-00000D000000}"/>
    <cellStyle name="Currency 2" xfId="15" xr:uid="{00000000-0005-0000-0000-00000E000000}"/>
    <cellStyle name="dtchi98" xfId="16" xr:uid="{00000000-0005-0000-0000-00000F000000}"/>
    <cellStyle name="dtchi98c" xfId="17" xr:uid="{00000000-0005-0000-0000-000010000000}"/>
    <cellStyle name="HAI" xfId="18" xr:uid="{00000000-0005-0000-0000-000011000000}"/>
    <cellStyle name="Normal" xfId="0" builtinId="0"/>
    <cellStyle name="Normal 2" xfId="19" xr:uid="{00000000-0005-0000-0000-000013000000}"/>
    <cellStyle name="Normal 2 2" xfId="20" xr:uid="{00000000-0005-0000-0000-000014000000}"/>
    <cellStyle name="Normal 2 3" xfId="21" xr:uid="{00000000-0005-0000-0000-000015000000}"/>
    <cellStyle name="Normal 2 4" xfId="22" xr:uid="{00000000-0005-0000-0000-000016000000}"/>
    <cellStyle name="Normal 3" xfId="23" xr:uid="{00000000-0005-0000-0000-000017000000}"/>
    <cellStyle name="Normal 3 2" xfId="24" xr:uid="{00000000-0005-0000-0000-000018000000}"/>
    <cellStyle name="Normal 3 3" xfId="25" xr:uid="{00000000-0005-0000-0000-000019000000}"/>
    <cellStyle name="Normal 4" xfId="26" xr:uid="{00000000-0005-0000-0000-00001A000000}"/>
    <cellStyle name="Normal 4 2" xfId="27" xr:uid="{00000000-0005-0000-0000-00001B000000}"/>
    <cellStyle name="Normal 4 3" xfId="28" xr:uid="{00000000-0005-0000-0000-00001C000000}"/>
    <cellStyle name="Normal 5" xfId="29" xr:uid="{00000000-0005-0000-0000-00001D000000}"/>
    <cellStyle name="Normal 5 2" xfId="30" xr:uid="{00000000-0005-0000-0000-00001E000000}"/>
    <cellStyle name="Normal 5 2 2" xfId="31" xr:uid="{00000000-0005-0000-0000-00001F000000}"/>
    <cellStyle name="Normal 5 3" xfId="32" xr:uid="{00000000-0005-0000-0000-000020000000}"/>
    <cellStyle name="Normal 6" xfId="33" xr:uid="{00000000-0005-0000-0000-000021000000}"/>
    <cellStyle name="Normal 6 2" xfId="34" xr:uid="{00000000-0005-0000-0000-000022000000}"/>
    <cellStyle name="Normal 7" xfId="35" xr:uid="{00000000-0005-0000-0000-000023000000}"/>
    <cellStyle name="Normal 8" xfId="36" xr:uid="{00000000-0005-0000-0000-000024000000}"/>
    <cellStyle name="Normal 8 2" xfId="37" xr:uid="{00000000-0005-0000-0000-000025000000}"/>
    <cellStyle name="Normal 9" xfId="38" xr:uid="{00000000-0005-0000-0000-000026000000}"/>
    <cellStyle name="Percent 2" xfId="39" xr:uid="{00000000-0005-0000-0000-00002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K40"/>
  <sheetViews>
    <sheetView tabSelected="1" zoomScaleNormal="100" workbookViewId="0">
      <selection activeCell="K10" sqref="K10"/>
    </sheetView>
  </sheetViews>
  <sheetFormatPr defaultColWidth="10" defaultRowHeight="15.75"/>
  <cols>
    <col min="1" max="1" width="5.6640625" style="2" customWidth="1"/>
    <col min="2" max="2" width="43.5546875" style="2" customWidth="1"/>
    <col min="3" max="3" width="11.33203125" style="2" bestFit="1" customWidth="1"/>
    <col min="4" max="4" width="11.33203125" style="2" customWidth="1"/>
    <col min="5" max="7" width="9.33203125" style="2" customWidth="1"/>
    <col min="8" max="8" width="10.88671875" style="10" bestFit="1" customWidth="1"/>
    <col min="9" max="16384" width="10" style="2"/>
  </cols>
  <sheetData>
    <row r="1" spans="1:11" s="8" customFormat="1" ht="21" customHeight="1">
      <c r="A1" s="12" t="s">
        <v>21</v>
      </c>
      <c r="B1" s="12"/>
      <c r="C1" s="12"/>
      <c r="D1" s="67" t="s">
        <v>19</v>
      </c>
      <c r="E1" s="67"/>
      <c r="F1" s="67"/>
      <c r="G1" s="14"/>
      <c r="H1" s="9"/>
    </row>
    <row r="2" spans="1:11" s="8" customFormat="1" ht="21" customHeight="1">
      <c r="A2" s="12"/>
      <c r="B2" s="12"/>
      <c r="C2" s="12"/>
      <c r="D2" s="14"/>
      <c r="E2" s="14"/>
      <c r="F2" s="14"/>
      <c r="G2" s="14"/>
      <c r="H2" s="9"/>
    </row>
    <row r="3" spans="1:11" s="8" customFormat="1" ht="21.95" customHeight="1">
      <c r="A3" s="71" t="s">
        <v>50</v>
      </c>
      <c r="B3" s="71"/>
      <c r="C3" s="71"/>
      <c r="D3" s="71"/>
      <c r="E3" s="71"/>
      <c r="F3" s="71"/>
      <c r="G3" s="19"/>
      <c r="H3" s="9"/>
    </row>
    <row r="4" spans="1:11" s="8" customFormat="1" ht="18.75">
      <c r="A4" s="68" t="s">
        <v>47</v>
      </c>
      <c r="B4" s="68"/>
      <c r="C4" s="68"/>
      <c r="D4" s="68"/>
      <c r="E4" s="68"/>
      <c r="F4" s="68"/>
      <c r="G4" s="15"/>
      <c r="H4" s="13"/>
    </row>
    <row r="5" spans="1:11" s="8" customFormat="1" ht="18" customHeight="1">
      <c r="A5" s="15"/>
      <c r="B5" s="15"/>
      <c r="C5" s="15"/>
      <c r="D5" s="15"/>
      <c r="E5" s="15"/>
      <c r="F5" s="15"/>
      <c r="G5" s="15"/>
      <c r="H5" s="13"/>
    </row>
    <row r="6" spans="1:11" ht="20.25" customHeight="1">
      <c r="A6" s="78"/>
      <c r="B6" s="78"/>
      <c r="C6" s="78"/>
      <c r="E6" s="11"/>
      <c r="F6" s="3" t="s">
        <v>13</v>
      </c>
      <c r="G6" s="3"/>
    </row>
    <row r="7" spans="1:11" s="4" customFormat="1" ht="42" customHeight="1">
      <c r="A7" s="75" t="s">
        <v>15</v>
      </c>
      <c r="B7" s="75" t="s">
        <v>16</v>
      </c>
      <c r="C7" s="76" t="s">
        <v>51</v>
      </c>
      <c r="D7" s="72" t="s">
        <v>52</v>
      </c>
      <c r="E7" s="74" t="s">
        <v>20</v>
      </c>
      <c r="F7" s="74"/>
      <c r="G7" s="20"/>
      <c r="H7" s="69" t="s">
        <v>49</v>
      </c>
    </row>
    <row r="8" spans="1:11" s="4" customFormat="1" ht="52.15" customHeight="1">
      <c r="A8" s="75"/>
      <c r="B8" s="75"/>
      <c r="C8" s="77"/>
      <c r="D8" s="73"/>
      <c r="E8" s="46" t="s">
        <v>17</v>
      </c>
      <c r="F8" s="47" t="s">
        <v>18</v>
      </c>
      <c r="G8" s="21"/>
      <c r="H8" s="70"/>
    </row>
    <row r="9" spans="1:11" s="4" customFormat="1" ht="22.5" customHeight="1">
      <c r="A9" s="50" t="s">
        <v>0</v>
      </c>
      <c r="B9" s="51" t="s">
        <v>24</v>
      </c>
      <c r="C9" s="52">
        <f>C10+C30</f>
        <v>10500000</v>
      </c>
      <c r="D9" s="52">
        <f>D10+D30</f>
        <v>5793221</v>
      </c>
      <c r="E9" s="53">
        <f>D9/C9</f>
        <v>0.55173533333333336</v>
      </c>
      <c r="F9" s="53">
        <f>D9/H9</f>
        <v>1.2100363811663446</v>
      </c>
      <c r="G9" s="48"/>
      <c r="H9" s="54">
        <v>4787642</v>
      </c>
    </row>
    <row r="10" spans="1:11" s="1" customFormat="1" ht="21" customHeight="1">
      <c r="A10" s="55" t="s">
        <v>3</v>
      </c>
      <c r="B10" s="56" t="s">
        <v>2</v>
      </c>
      <c r="C10" s="57">
        <f>C11+C12+C13+C14+C15+C16+C17+C18+C24+C25+C26+C27+C28</f>
        <v>9500000</v>
      </c>
      <c r="D10" s="57">
        <f>D11+D12+D13+D14+D15+D16+D17+D18+D24+D25+D26+D27+D28</f>
        <v>5088221</v>
      </c>
      <c r="E10" s="58">
        <f t="shared" ref="E10:E30" si="0">D10/C10</f>
        <v>0.53560221052631574</v>
      </c>
      <c r="F10" s="58">
        <f t="shared" ref="F10:F38" si="1">D10/H10</f>
        <v>1.1732118576869131</v>
      </c>
      <c r="G10" s="59"/>
      <c r="H10" s="60">
        <v>4337001</v>
      </c>
    </row>
    <row r="11" spans="1:11" s="1" customFormat="1" ht="21" customHeight="1">
      <c r="A11" s="24">
        <v>1</v>
      </c>
      <c r="B11" s="25" t="s">
        <v>25</v>
      </c>
      <c r="C11" s="5">
        <v>410000</v>
      </c>
      <c r="D11" s="38">
        <v>248542</v>
      </c>
      <c r="E11" s="26">
        <f t="shared" si="0"/>
        <v>0.60619999999999996</v>
      </c>
      <c r="F11" s="26">
        <f t="shared" si="1"/>
        <v>1.4810740590660978</v>
      </c>
      <c r="G11" s="22"/>
      <c r="H11" s="42">
        <v>167812</v>
      </c>
      <c r="K11" s="40"/>
    </row>
    <row r="12" spans="1:11" ht="21" customHeight="1">
      <c r="A12" s="24">
        <f>+A11+1</f>
        <v>2</v>
      </c>
      <c r="B12" s="25" t="s">
        <v>26</v>
      </c>
      <c r="C12" s="5">
        <v>1100000</v>
      </c>
      <c r="D12" s="41">
        <v>861047</v>
      </c>
      <c r="E12" s="26">
        <f t="shared" si="0"/>
        <v>0.78276999999999997</v>
      </c>
      <c r="F12" s="26">
        <f t="shared" si="1"/>
        <v>1.6697927514394146</v>
      </c>
      <c r="G12" s="22"/>
      <c r="H12" s="42">
        <v>515661</v>
      </c>
    </row>
    <row r="13" spans="1:11" ht="21" customHeight="1">
      <c r="A13" s="24">
        <f>A12+1</f>
        <v>3</v>
      </c>
      <c r="B13" s="25" t="s">
        <v>27</v>
      </c>
      <c r="C13" s="5">
        <v>1700000</v>
      </c>
      <c r="D13" s="41">
        <v>921424</v>
      </c>
      <c r="E13" s="26">
        <f t="shared" si="0"/>
        <v>0.54201411764705887</v>
      </c>
      <c r="F13" s="26">
        <f t="shared" si="1"/>
        <v>1.2076156175992221</v>
      </c>
      <c r="G13" s="22"/>
      <c r="H13" s="42">
        <v>763011</v>
      </c>
    </row>
    <row r="14" spans="1:11" ht="21" customHeight="1">
      <c r="A14" s="24">
        <f>A13+1</f>
        <v>4</v>
      </c>
      <c r="B14" s="25" t="s">
        <v>5</v>
      </c>
      <c r="C14" s="5">
        <v>850000</v>
      </c>
      <c r="D14" s="41">
        <v>535313</v>
      </c>
      <c r="E14" s="26">
        <f t="shared" si="0"/>
        <v>0.62978000000000001</v>
      </c>
      <c r="F14" s="26">
        <f t="shared" si="1"/>
        <v>1.1082121223413286</v>
      </c>
      <c r="G14" s="22"/>
      <c r="H14" s="42">
        <v>483042</v>
      </c>
    </row>
    <row r="15" spans="1:11" ht="21" customHeight="1">
      <c r="A15" s="24">
        <f>A14+1</f>
        <v>5</v>
      </c>
      <c r="B15" s="25" t="s">
        <v>6</v>
      </c>
      <c r="C15" s="5">
        <v>645000</v>
      </c>
      <c r="D15" s="41">
        <v>317948</v>
      </c>
      <c r="E15" s="26">
        <f t="shared" si="0"/>
        <v>0.49294263565891472</v>
      </c>
      <c r="F15" s="26">
        <f t="shared" si="1"/>
        <v>1.0405215239915435</v>
      </c>
      <c r="G15" s="22"/>
      <c r="H15" s="42">
        <v>305566</v>
      </c>
    </row>
    <row r="16" spans="1:11" ht="21" customHeight="1">
      <c r="A16" s="24">
        <f>A15+1</f>
        <v>6</v>
      </c>
      <c r="B16" s="25" t="s">
        <v>11</v>
      </c>
      <c r="C16" s="5">
        <v>420000</v>
      </c>
      <c r="D16" s="41">
        <v>214377</v>
      </c>
      <c r="E16" s="26">
        <f t="shared" si="0"/>
        <v>0.51042142857142858</v>
      </c>
      <c r="F16" s="26">
        <f t="shared" si="1"/>
        <v>1.3462932144315005</v>
      </c>
      <c r="G16" s="22"/>
      <c r="H16" s="42">
        <v>159235</v>
      </c>
    </row>
    <row r="17" spans="1:8" ht="21" customHeight="1">
      <c r="A17" s="24">
        <f>A16+1</f>
        <v>7</v>
      </c>
      <c r="B17" s="25" t="s">
        <v>28</v>
      </c>
      <c r="C17" s="5">
        <v>522000</v>
      </c>
      <c r="D17" s="41">
        <v>222628</v>
      </c>
      <c r="E17" s="26">
        <f t="shared" si="0"/>
        <v>0.42649042145593868</v>
      </c>
      <c r="F17" s="26">
        <f t="shared" si="1"/>
        <v>1.0934255375578323</v>
      </c>
      <c r="G17" s="22"/>
      <c r="H17" s="42">
        <v>203606</v>
      </c>
    </row>
    <row r="18" spans="1:8" ht="21" customHeight="1">
      <c r="A18" s="24">
        <v>8</v>
      </c>
      <c r="B18" s="25" t="s">
        <v>29</v>
      </c>
      <c r="C18" s="5">
        <f>C19+C20+C21+C22+C23</f>
        <v>1913000</v>
      </c>
      <c r="D18" s="5">
        <f>D19+D20+D21+D22+D23</f>
        <v>610559</v>
      </c>
      <c r="E18" s="26">
        <f t="shared" si="0"/>
        <v>0.31916309461578674</v>
      </c>
      <c r="F18" s="26">
        <f t="shared" si="1"/>
        <v>1.2448701219263549</v>
      </c>
      <c r="G18" s="22"/>
      <c r="H18" s="17">
        <f>H19+H20+H21+H22+H23</f>
        <v>490460</v>
      </c>
    </row>
    <row r="19" spans="1:8" s="7" customFormat="1" ht="21" customHeight="1">
      <c r="A19" s="27" t="s">
        <v>30</v>
      </c>
      <c r="B19" s="28" t="s">
        <v>31</v>
      </c>
      <c r="C19" s="6"/>
      <c r="D19" s="6"/>
      <c r="E19" s="29"/>
      <c r="F19" s="29"/>
      <c r="G19" s="23"/>
      <c r="H19" s="18"/>
    </row>
    <row r="20" spans="1:8" s="7" customFormat="1" ht="21" customHeight="1">
      <c r="A20" s="27" t="s">
        <v>30</v>
      </c>
      <c r="B20" s="28" t="s">
        <v>10</v>
      </c>
      <c r="C20" s="6">
        <v>11000</v>
      </c>
      <c r="D20" s="44">
        <v>5828</v>
      </c>
      <c r="E20" s="29">
        <f t="shared" si="0"/>
        <v>0.52981818181818185</v>
      </c>
      <c r="F20" s="29">
        <f t="shared" si="1"/>
        <v>1.3712941176470588</v>
      </c>
      <c r="G20" s="23"/>
      <c r="H20" s="45">
        <v>4250</v>
      </c>
    </row>
    <row r="21" spans="1:8" s="7" customFormat="1" ht="21" customHeight="1">
      <c r="A21" s="27" t="s">
        <v>30</v>
      </c>
      <c r="B21" s="28" t="s">
        <v>12</v>
      </c>
      <c r="C21" s="6">
        <v>859600</v>
      </c>
      <c r="D21" s="44">
        <v>265049</v>
      </c>
      <c r="E21" s="29">
        <f t="shared" si="0"/>
        <v>0.30833992554676593</v>
      </c>
      <c r="F21" s="29">
        <f t="shared" si="1"/>
        <v>0.76648949091371787</v>
      </c>
      <c r="G21" s="23"/>
      <c r="H21" s="45">
        <v>345796</v>
      </c>
    </row>
    <row r="22" spans="1:8" s="7" customFormat="1" ht="21" customHeight="1">
      <c r="A22" s="27" t="s">
        <v>30</v>
      </c>
      <c r="B22" s="28" t="s">
        <v>32</v>
      </c>
      <c r="C22" s="6">
        <v>1042400</v>
      </c>
      <c r="D22" s="44">
        <v>339682</v>
      </c>
      <c r="E22" s="29">
        <f t="shared" si="0"/>
        <v>0.32586531082118186</v>
      </c>
      <c r="F22" s="29">
        <f t="shared" si="1"/>
        <v>2.4191462389790193</v>
      </c>
      <c r="G22" s="23"/>
      <c r="H22" s="45">
        <v>140414</v>
      </c>
    </row>
    <row r="23" spans="1:8" s="7" customFormat="1" ht="21" customHeight="1">
      <c r="A23" s="27" t="s">
        <v>30</v>
      </c>
      <c r="B23" s="28" t="s">
        <v>33</v>
      </c>
      <c r="C23" s="6"/>
      <c r="D23" s="6"/>
      <c r="E23" s="29"/>
      <c r="F23" s="29"/>
      <c r="G23" s="23"/>
      <c r="H23" s="18"/>
    </row>
    <row r="24" spans="1:8" ht="21" customHeight="1">
      <c r="A24" s="24">
        <v>9</v>
      </c>
      <c r="B24" s="25" t="s">
        <v>14</v>
      </c>
      <c r="C24" s="5">
        <v>27000</v>
      </c>
      <c r="D24" s="41">
        <v>15520</v>
      </c>
      <c r="E24" s="26">
        <f t="shared" si="0"/>
        <v>0.57481481481481478</v>
      </c>
      <c r="F24" s="26">
        <f t="shared" si="1"/>
        <v>0.89108342424068443</v>
      </c>
      <c r="G24" s="22"/>
      <c r="H24" s="42">
        <v>17417</v>
      </c>
    </row>
    <row r="25" spans="1:8" ht="57" customHeight="1">
      <c r="A25" s="24">
        <f>A24+1</f>
        <v>10</v>
      </c>
      <c r="B25" s="39" t="s">
        <v>34</v>
      </c>
      <c r="C25" s="5">
        <v>1000</v>
      </c>
      <c r="D25" s="43">
        <v>1921</v>
      </c>
      <c r="E25" s="26">
        <f t="shared" si="0"/>
        <v>1.921</v>
      </c>
      <c r="F25" s="26">
        <f t="shared" si="1"/>
        <v>9.6050000000000004</v>
      </c>
      <c r="G25" s="22"/>
      <c r="H25" s="42">
        <v>200</v>
      </c>
    </row>
    <row r="26" spans="1:8" ht="21" customHeight="1">
      <c r="A26" s="24">
        <v>11</v>
      </c>
      <c r="B26" s="25" t="s">
        <v>35</v>
      </c>
      <c r="C26" s="5">
        <v>1710000</v>
      </c>
      <c r="D26" s="41">
        <v>969065</v>
      </c>
      <c r="E26" s="26">
        <f t="shared" si="0"/>
        <v>0.5667046783625731</v>
      </c>
      <c r="F26" s="26">
        <f t="shared" si="1"/>
        <v>0.88239123823329624</v>
      </c>
      <c r="G26" s="22"/>
      <c r="H26" s="42">
        <v>1098226</v>
      </c>
    </row>
    <row r="27" spans="1:8" ht="21" customHeight="1">
      <c r="A27" s="24">
        <f>A26+1</f>
        <v>12</v>
      </c>
      <c r="B27" s="25" t="s">
        <v>36</v>
      </c>
      <c r="C27" s="5">
        <v>2000</v>
      </c>
      <c r="D27" s="41">
        <v>1046</v>
      </c>
      <c r="E27" s="26">
        <f t="shared" si="0"/>
        <v>0.52300000000000002</v>
      </c>
      <c r="F27" s="26">
        <f t="shared" si="1"/>
        <v>1.2511961722488039</v>
      </c>
      <c r="G27" s="22"/>
      <c r="H27" s="42">
        <v>836</v>
      </c>
    </row>
    <row r="28" spans="1:8" ht="21" customHeight="1">
      <c r="A28" s="24">
        <f>A27+1</f>
        <v>13</v>
      </c>
      <c r="B28" s="25" t="s">
        <v>7</v>
      </c>
      <c r="C28" s="5">
        <v>200000</v>
      </c>
      <c r="D28" s="41">
        <v>168831</v>
      </c>
      <c r="E28" s="26">
        <f t="shared" si="0"/>
        <v>0.84415499999999999</v>
      </c>
      <c r="F28" s="26">
        <f t="shared" si="1"/>
        <v>1.2797110567047427</v>
      </c>
      <c r="G28" s="22"/>
      <c r="H28" s="42">
        <v>131929</v>
      </c>
    </row>
    <row r="29" spans="1:8" s="1" customFormat="1" ht="21" customHeight="1">
      <c r="A29" s="55" t="s">
        <v>4</v>
      </c>
      <c r="B29" s="56" t="s">
        <v>22</v>
      </c>
      <c r="C29" s="57"/>
      <c r="D29" s="57"/>
      <c r="E29" s="58"/>
      <c r="F29" s="58"/>
      <c r="G29" s="59"/>
      <c r="H29" s="49"/>
    </row>
    <row r="30" spans="1:8" s="1" customFormat="1" ht="17.25" customHeight="1">
      <c r="A30" s="55" t="s">
        <v>8</v>
      </c>
      <c r="B30" s="56" t="s">
        <v>37</v>
      </c>
      <c r="C30" s="57">
        <f>SUM(C31:C36)</f>
        <v>1000000</v>
      </c>
      <c r="D30" s="61">
        <v>705000</v>
      </c>
      <c r="E30" s="58">
        <f t="shared" si="0"/>
        <v>0.70499999999999996</v>
      </c>
      <c r="F30" s="58">
        <f t="shared" si="1"/>
        <v>1.5644382113478357</v>
      </c>
      <c r="G30" s="62"/>
      <c r="H30" s="63">
        <v>450641</v>
      </c>
    </row>
    <row r="31" spans="1:8" ht="21" customHeight="1">
      <c r="A31" s="24">
        <v>1</v>
      </c>
      <c r="B31" s="25" t="s">
        <v>38</v>
      </c>
      <c r="C31" s="5">
        <v>844000</v>
      </c>
      <c r="D31" s="5"/>
      <c r="E31" s="26"/>
      <c r="F31" s="26"/>
      <c r="G31" s="22"/>
      <c r="H31" s="17"/>
    </row>
    <row r="32" spans="1:8" ht="21" customHeight="1">
      <c r="A32" s="24">
        <f>A31+1</f>
        <v>2</v>
      </c>
      <c r="B32" s="25" t="s">
        <v>39</v>
      </c>
      <c r="C32" s="5">
        <v>3000</v>
      </c>
      <c r="D32" s="5"/>
      <c r="E32" s="26"/>
      <c r="F32" s="26"/>
      <c r="G32" s="22"/>
      <c r="H32" s="17"/>
    </row>
    <row r="33" spans="1:9" ht="21" customHeight="1">
      <c r="A33" s="24">
        <f>A32+1</f>
        <v>3</v>
      </c>
      <c r="B33" s="25" t="s">
        <v>40</v>
      </c>
      <c r="C33" s="5">
        <v>130000</v>
      </c>
      <c r="D33" s="5"/>
      <c r="E33" s="26"/>
      <c r="F33" s="26"/>
      <c r="G33" s="22"/>
      <c r="H33" s="17"/>
    </row>
    <row r="34" spans="1:9" ht="21" customHeight="1">
      <c r="A34" s="24">
        <f>A33+1</f>
        <v>4</v>
      </c>
      <c r="B34" s="25" t="s">
        <v>41</v>
      </c>
      <c r="C34" s="5"/>
      <c r="D34" s="5"/>
      <c r="E34" s="26"/>
      <c r="F34" s="26"/>
      <c r="G34" s="22"/>
      <c r="H34" s="17"/>
    </row>
    <row r="35" spans="1:9" ht="21" customHeight="1">
      <c r="A35" s="24">
        <v>5</v>
      </c>
      <c r="B35" s="25" t="s">
        <v>42</v>
      </c>
      <c r="C35" s="5">
        <v>15000</v>
      </c>
      <c r="D35" s="5"/>
      <c r="E35" s="26"/>
      <c r="F35" s="26"/>
      <c r="G35" s="22"/>
      <c r="H35" s="17"/>
    </row>
    <row r="36" spans="1:9" ht="21" customHeight="1">
      <c r="A36" s="24">
        <v>6</v>
      </c>
      <c r="B36" s="25" t="s">
        <v>43</v>
      </c>
      <c r="C36" s="5">
        <v>8000</v>
      </c>
      <c r="D36" s="5"/>
      <c r="E36" s="26"/>
      <c r="F36" s="26"/>
      <c r="G36" s="22"/>
      <c r="H36" s="17"/>
    </row>
    <row r="37" spans="1:9" s="1" customFormat="1" ht="21" customHeight="1">
      <c r="A37" s="55" t="s">
        <v>9</v>
      </c>
      <c r="B37" s="56" t="s">
        <v>23</v>
      </c>
      <c r="C37" s="57"/>
      <c r="D37" s="57"/>
      <c r="E37" s="58"/>
      <c r="F37" s="58"/>
      <c r="G37" s="59"/>
      <c r="H37" s="49"/>
    </row>
    <row r="38" spans="1:9" s="1" customFormat="1" ht="21" customHeight="1">
      <c r="A38" s="55" t="s">
        <v>1</v>
      </c>
      <c r="B38" s="64" t="s">
        <v>44</v>
      </c>
      <c r="C38" s="57">
        <v>8909457</v>
      </c>
      <c r="D38" s="65">
        <v>4597567</v>
      </c>
      <c r="E38" s="58">
        <f>D38/C38</f>
        <v>0.5160322340631982</v>
      </c>
      <c r="F38" s="58">
        <f t="shared" si="1"/>
        <v>1.0479559060315793</v>
      </c>
      <c r="G38" s="59"/>
      <c r="H38" s="66">
        <v>4387176</v>
      </c>
      <c r="I38" s="1" t="s">
        <v>48</v>
      </c>
    </row>
    <row r="39" spans="1:9" ht="21" customHeight="1">
      <c r="A39" s="24">
        <v>1</v>
      </c>
      <c r="B39" s="30" t="s">
        <v>45</v>
      </c>
      <c r="C39" s="31"/>
      <c r="D39" s="31"/>
      <c r="E39" s="36"/>
      <c r="F39" s="36"/>
      <c r="G39" s="22"/>
      <c r="H39" s="17"/>
    </row>
    <row r="40" spans="1:9" ht="21" customHeight="1">
      <c r="A40" s="32">
        <v>2</v>
      </c>
      <c r="B40" s="33" t="s">
        <v>46</v>
      </c>
      <c r="C40" s="16"/>
      <c r="D40" s="16"/>
      <c r="E40" s="34"/>
      <c r="F40" s="37"/>
      <c r="G40" s="35"/>
      <c r="H40" s="17"/>
    </row>
  </sheetData>
  <mergeCells count="10">
    <mergeCell ref="H7:H8"/>
    <mergeCell ref="A3:F3"/>
    <mergeCell ref="D1:F1"/>
    <mergeCell ref="D7:D8"/>
    <mergeCell ref="E7:F7"/>
    <mergeCell ref="A4:F4"/>
    <mergeCell ref="A7:A8"/>
    <mergeCell ref="B7:B8"/>
    <mergeCell ref="C7:C8"/>
    <mergeCell ref="A6:C6"/>
  </mergeCells>
  <printOptions horizontalCentered="1"/>
  <pageMargins left="0.23622047244094491" right="0.23622047244094491" top="0.51181102362204722" bottom="0.43307086614173229" header="0.15748031496062992" footer="0.15748031496062992"/>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60</vt:lpstr>
      <vt:lpstr>'60'!Print_Area</vt:lpstr>
      <vt:lpstr>'60'!Print_Titles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2023-01-27T09:02:08Z</dcterms:created>
  <dcterms:modified xsi:type="dcterms:W3CDTF">2023-01-27T09:02:57Z</dcterms:modified>
</cp:coreProperties>
</file>