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Ho so Quan ly Ngan sach\Cong khai tai chinh NS\Nop bao cao trang CKNS BTC\NAM 2021\5. Quyet toan BO SUNG NS 2021\"/>
    </mc:Choice>
  </mc:AlternateContent>
  <bookViews>
    <workbookView xWindow="0" yWindow="0" windowWidth="23040" windowHeight="9192"/>
  </bookViews>
  <sheets>
    <sheet name="B62" sheetId="1" r:id="rId1"/>
  </sheets>
  <calcPr calcId="162913"/>
</workbook>
</file>

<file path=xl/calcChain.xml><?xml version="1.0" encoding="utf-8"?>
<calcChain xmlns="http://schemas.openxmlformats.org/spreadsheetml/2006/main">
  <c r="D30" i="1" l="1"/>
  <c r="D18" i="1"/>
  <c r="D29" i="1" l="1"/>
  <c r="E37" i="1" l="1"/>
  <c r="E35" i="1"/>
  <c r="E34" i="1"/>
  <c r="E33" i="1"/>
  <c r="E31" i="1"/>
  <c r="E30" i="1"/>
  <c r="E28" i="1"/>
  <c r="E26" i="1"/>
  <c r="E25" i="1"/>
  <c r="E24" i="1"/>
  <c r="E23" i="1"/>
  <c r="E22" i="1"/>
  <c r="E21" i="1"/>
  <c r="E20" i="1"/>
  <c r="E19" i="1"/>
  <c r="E18" i="1"/>
  <c r="E14" i="1"/>
  <c r="E13" i="1"/>
  <c r="E12" i="1"/>
  <c r="E9" i="1"/>
  <c r="E8" i="1"/>
  <c r="A28" i="1" l="1"/>
  <c r="A12" i="1"/>
  <c r="A15" i="1" s="1"/>
  <c r="A16" i="1" s="1"/>
  <c r="A17" i="1" s="1"/>
</calcChain>
</file>

<file path=xl/sharedStrings.xml><?xml version="1.0" encoding="utf-8"?>
<sst xmlns="http://schemas.openxmlformats.org/spreadsheetml/2006/main" count="57" uniqueCount="50">
  <si>
    <t>Đơn vị: Triệu đồng</t>
  </si>
  <si>
    <t>STT</t>
  </si>
  <si>
    <t>NỘI DUNG</t>
  </si>
  <si>
    <t>A</t>
  </si>
  <si>
    <t>B</t>
  </si>
  <si>
    <t>TỔNG NGUỒN THU NSĐP</t>
  </si>
  <si>
    <t>I</t>
  </si>
  <si>
    <t>Thu NSĐP hưởng 100%</t>
  </si>
  <si>
    <t>Thu NSĐP hưởng từ các khoản thu phân chia</t>
  </si>
  <si>
    <t>II</t>
  </si>
  <si>
    <t>Thu bổ sung từ NSTW</t>
  </si>
  <si>
    <t>Thu bổ sung có mục tiêu</t>
  </si>
  <si>
    <t>III</t>
  </si>
  <si>
    <t>Thu từ quỹ dự trữ tài chính</t>
  </si>
  <si>
    <t>Thu kết dư</t>
  </si>
  <si>
    <t>Thu chuyển nguồn từ năm trước chuyển sang</t>
  </si>
  <si>
    <t>TỔNG CHI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</si>
  <si>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</si>
  <si>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</si>
  <si>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</si>
  <si>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</si>
  <si>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</si>
  <si>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</si>
  <si>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</si>
  <si>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</si>
  <si>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</si>
  <si>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</si>
  <si>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C</t>
  </si>
  <si>
    <t>D</t>
  </si>
  <si>
    <t>CHI TRẢ NỢ GỐC CỦA NSĐP</t>
  </si>
  <si>
    <t>Từ nguồn vay để trả nợ gốc</t>
  </si>
  <si>
    <t>Từ nguồn bội thu, tăng thu, tiết kiệm chi, kết dư ngân sách cấp tỉnh</t>
  </si>
  <si>
    <t>Đ</t>
  </si>
  <si>
    <t>TỔNG MỨC VAY CỦA NSĐP</t>
  </si>
  <si>
    <t>Vay để bù đắp bội chi</t>
  </si>
  <si>
    <t>Vay để trả nợ gốc</t>
  </si>
  <si>
    <t>-</t>
  </si>
  <si>
    <t xml:space="preserve">Thu bổ sung cân đối </t>
  </si>
  <si>
    <t>DỰ TOÁN</t>
  </si>
  <si>
    <t>Chi cân đối NSĐP</t>
  </si>
  <si>
    <t>Biểu số 62/CK-NSNN</t>
  </si>
  <si>
    <t>(Quyết toán đã được Hội đồng nhân dân phê chuẩn)</t>
  </si>
  <si>
    <t>QUYẾT TOÁN</t>
  </si>
  <si>
    <t>SO SÁNH
(%)</t>
  </si>
  <si>
    <t>Thu ngân sách địa phương được hưởng theo phân cấp</t>
  </si>
  <si>
    <t>BỘI CHI NSĐP/BỘI THU NSĐP/KẾT DƯ NSĐP</t>
  </si>
  <si>
    <t>E</t>
  </si>
  <si>
    <t>TỔNG MỨC DƯ NỢ VAY CUỐI NĂM CỦA NSĐP</t>
  </si>
  <si>
    <t>UBND TỈNH TÂY NINH</t>
  </si>
  <si>
    <t>CÂN ĐỐI NGÂN SÁCH ĐỊA PHƯƠNG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</si>
</sst>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#;\-#,###;&quot;&quot;;_(@_)"/>
    <numFmt numFmtId="167" formatCode="0.0%"/>
    <numFmt numFmtId="168" formatCode="_(* #,##0_);_(* \(#,##0\);_(* &quot;-&quot;_);_(@_)"/>
  </numFmts>
  <fonts count="23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0"/>
      <name val=".vntime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b/>
      <sz val="11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7" fillId="0" borderId="0"/>
    <xf numFmtId="0" fontId="10" fillId="0" borderId="0"/>
    <xf numFmtId="0" fontId="15" fillId="0" borderId="0"/>
    <xf numFmtId="0" fontId="1" fillId="0" borderId="0"/>
    <xf numFmtId="0" fontId="2" fillId="0" borderId="0"/>
    <xf numFmtId="0" fontId="19" fillId="0" borderId="0"/>
    <xf numFmtId="168" fontId="2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2" xfId="0" quotePrefix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7" fillId="0" borderId="0" xfId="0" applyFont="1" applyFill="1"/>
    <xf numFmtId="0" fontId="13" fillId="0" borderId="1" xfId="0" applyFont="1" applyFill="1" applyBorder="1"/>
    <xf numFmtId="0" fontId="13" fillId="0" borderId="2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2" fillId="0" borderId="2" xfId="0" applyFont="1" applyFill="1" applyBorder="1"/>
    <xf numFmtId="0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/>
    <xf numFmtId="3" fontId="18" fillId="2" borderId="1" xfId="11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 wrapText="1"/>
    </xf>
    <xf numFmtId="167" fontId="4" fillId="0" borderId="2" xfId="0" applyNumberFormat="1" applyFont="1" applyFill="1" applyBorder="1" applyAlignment="1">
      <alignment vertical="center"/>
    </xf>
    <xf numFmtId="3" fontId="20" fillId="2" borderId="2" xfId="12" quotePrefix="1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 wrapText="1"/>
    </xf>
    <xf numFmtId="3" fontId="20" fillId="2" borderId="2" xfId="13" applyNumberFormat="1" applyFont="1" applyFill="1" applyBorder="1" applyAlignment="1">
      <alignment horizontal="right" vertical="center" wrapText="1"/>
    </xf>
    <xf numFmtId="3" fontId="18" fillId="2" borderId="2" xfId="13" applyNumberFormat="1" applyFont="1" applyFill="1" applyBorder="1" applyAlignment="1">
      <alignment horizontal="right" vertical="center" wrapText="1"/>
    </xf>
    <xf numFmtId="3" fontId="20" fillId="2" borderId="2" xfId="12" applyNumberFormat="1" applyFont="1" applyFill="1" applyBorder="1" applyAlignment="1">
      <alignment horizontal="right" vertical="center"/>
    </xf>
    <xf numFmtId="3" fontId="18" fillId="2" borderId="2" xfId="0" applyNumberFormat="1" applyFont="1" applyFill="1" applyBorder="1" applyAlignment="1">
      <alignment horizontal="right" vertical="center" wrapText="1"/>
    </xf>
    <xf numFmtId="3" fontId="20" fillId="2" borderId="2" xfId="0" applyNumberFormat="1" applyFont="1" applyFill="1" applyBorder="1" applyAlignment="1">
      <alignment horizontal="right" vertical="center" wrapText="1"/>
    </xf>
    <xf numFmtId="3" fontId="20" fillId="0" borderId="2" xfId="0" applyNumberFormat="1" applyFont="1" applyFill="1" applyBorder="1" applyAlignment="1">
      <alignment horizontal="right" vertical="center" wrapText="1"/>
    </xf>
    <xf numFmtId="3" fontId="18" fillId="2" borderId="4" xfId="0" applyNumberFormat="1" applyFont="1" applyFill="1" applyBorder="1" applyAlignment="1">
      <alignment horizontal="right" vertical="center" wrapText="1"/>
    </xf>
    <xf numFmtId="167" fontId="4" fillId="0" borderId="4" xfId="0" applyNumberFormat="1" applyFont="1" applyFill="1" applyBorder="1" applyAlignment="1">
      <alignment vertical="center"/>
    </xf>
    <xf numFmtId="3" fontId="22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4">
    <cellStyle name="Comma [0] 2" xfId="1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4 2 2" xfId="12"/>
    <cellStyle name="Normal 5" xfId="7"/>
    <cellStyle name="Normal 6" xfId="8"/>
    <cellStyle name="Normal 7" xfId="9"/>
    <cellStyle name="Normal 8" xfId="10"/>
    <cellStyle name="Normal_Phu luc 06_2016" xfId="1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2" workbookViewId="0">
      <selection activeCell="C30" sqref="C30"/>
    </sheetView>
  </sheetViews>
  <sheetFormatPr defaultColWidth="12.88671875" defaultRowHeight="15.6"/>
  <cols>
    <col min="1" max="1" width="7.33203125" style="4" customWidth="1"/>
    <col min="2" max="2" width="66.6640625" style="4" customWidth="1"/>
    <col min="3" max="5" width="18.5546875" style="4" customWidth="1"/>
    <col min="6" max="16384" width="12.88671875" style="4"/>
  </cols>
  <sheetData>
    <row r="1" spans="1:8" ht="21" customHeight="1">
      <c r="A1" s="1" t="s">
        <v>48</v>
      </c>
      <c r="B1" s="1"/>
      <c r="C1" s="1"/>
      <c r="D1" s="49" t="s">
        <v>40</v>
      </c>
      <c r="E1" s="50"/>
      <c r="F1" s="1"/>
    </row>
    <row r="2" spans="1:8" ht="17.399999999999999">
      <c r="A2" s="5"/>
      <c r="B2" s="5"/>
      <c r="C2" s="3"/>
      <c r="D2" s="3"/>
      <c r="E2" s="3"/>
    </row>
    <row r="3" spans="1:8" ht="21" customHeight="1">
      <c r="A3" s="2" t="s">
        <v>49</v>
      </c>
      <c r="B3" s="22"/>
      <c r="C3" s="23"/>
      <c r="D3" s="23"/>
      <c r="E3" s="23"/>
    </row>
    <row r="4" spans="1:8" ht="21" customHeight="1">
      <c r="A4" s="51" t="s">
        <v>41</v>
      </c>
      <c r="B4" s="51"/>
      <c r="C4" s="51"/>
      <c r="D4" s="51"/>
      <c r="E4" s="51"/>
      <c r="F4" s="28"/>
      <c r="G4" s="28"/>
      <c r="H4" s="28"/>
    </row>
    <row r="5" spans="1:8" ht="19.5" customHeight="1">
      <c r="A5" s="6"/>
      <c r="B5" s="6"/>
      <c r="C5" s="29"/>
      <c r="D5" s="52" t="s">
        <v>0</v>
      </c>
      <c r="E5" s="52"/>
    </row>
    <row r="6" spans="1:8">
      <c r="A6" s="53" t="s">
        <v>1</v>
      </c>
      <c r="B6" s="53" t="s">
        <v>2</v>
      </c>
      <c r="C6" s="53" t="s">
        <v>38</v>
      </c>
      <c r="D6" s="53" t="s">
        <v>42</v>
      </c>
      <c r="E6" s="53" t="s">
        <v>43</v>
      </c>
    </row>
    <row r="7" spans="1:8">
      <c r="A7" s="54"/>
      <c r="B7" s="54"/>
      <c r="C7" s="54"/>
      <c r="D7" s="54"/>
      <c r="E7" s="54"/>
    </row>
    <row r="8" spans="1:8" s="7" customFormat="1" ht="19.5" customHeight="1">
      <c r="A8" s="8" t="s">
        <v>3</v>
      </c>
      <c r="B8" s="17" t="s">
        <v>5</v>
      </c>
      <c r="C8" s="34">
        <v>11520400</v>
      </c>
      <c r="D8" s="34">
        <v>14665102.178347999</v>
      </c>
      <c r="E8" s="35">
        <f>D8/C8</f>
        <v>1.272968141587792</v>
      </c>
    </row>
    <row r="9" spans="1:8" s="7" customFormat="1" ht="19.5" customHeight="1">
      <c r="A9" s="10">
        <v>1</v>
      </c>
      <c r="B9" s="19" t="s">
        <v>44</v>
      </c>
      <c r="C9" s="36">
        <v>8909457</v>
      </c>
      <c r="D9" s="36">
        <v>8388586.0627939999</v>
      </c>
      <c r="E9" s="37">
        <f t="shared" ref="E9" si="0">D9/C9</f>
        <v>0.94153729714324896</v>
      </c>
    </row>
    <row r="10" spans="1:8" s="7" customFormat="1" ht="19.5" customHeight="1">
      <c r="A10" s="10" t="s">
        <v>36</v>
      </c>
      <c r="B10" s="11" t="s">
        <v>7</v>
      </c>
      <c r="C10" s="38" t="s">
        <v>36</v>
      </c>
      <c r="D10" s="38" t="s">
        <v>36</v>
      </c>
      <c r="E10" s="37"/>
    </row>
    <row r="11" spans="1:8" s="7" customFormat="1" ht="19.5" customHeight="1">
      <c r="A11" s="10" t="s">
        <v>36</v>
      </c>
      <c r="B11" s="11" t="s">
        <v>8</v>
      </c>
      <c r="C11" s="38" t="s">
        <v>36</v>
      </c>
      <c r="D11" s="38" t="s">
        <v>36</v>
      </c>
      <c r="E11" s="37"/>
    </row>
    <row r="12" spans="1:8" s="16" customFormat="1" ht="19.5" customHeight="1">
      <c r="A12" s="10">
        <f>A9+1</f>
        <v>2</v>
      </c>
      <c r="B12" s="19" t="s">
        <v>10</v>
      </c>
      <c r="C12" s="36">
        <v>2610943</v>
      </c>
      <c r="D12" s="36">
        <v>2413594.6267619999</v>
      </c>
      <c r="E12" s="37">
        <f t="shared" ref="E12:E14" si="1">D12/C12</f>
        <v>0.92441490555787698</v>
      </c>
    </row>
    <row r="13" spans="1:8" s="7" customFormat="1" ht="19.5" customHeight="1">
      <c r="A13" s="12" t="s">
        <v>36</v>
      </c>
      <c r="B13" s="19" t="s">
        <v>37</v>
      </c>
      <c r="C13" s="39">
        <v>1383731</v>
      </c>
      <c r="D13" s="39">
        <v>1383731</v>
      </c>
      <c r="E13" s="37">
        <f t="shared" si="1"/>
        <v>1</v>
      </c>
    </row>
    <row r="14" spans="1:8" s="7" customFormat="1" ht="19.5" customHeight="1">
      <c r="A14" s="12" t="s">
        <v>36</v>
      </c>
      <c r="B14" s="19" t="s">
        <v>11</v>
      </c>
      <c r="C14" s="39">
        <v>1227212</v>
      </c>
      <c r="D14" s="39">
        <v>1029863.626762</v>
      </c>
      <c r="E14" s="37">
        <f t="shared" si="1"/>
        <v>0.8391896646724446</v>
      </c>
    </row>
    <row r="15" spans="1:8" s="16" customFormat="1" ht="19.5" customHeight="1">
      <c r="A15" s="10">
        <f>A12+1</f>
        <v>3</v>
      </c>
      <c r="B15" s="19" t="s">
        <v>13</v>
      </c>
      <c r="C15" s="40"/>
      <c r="D15" s="41">
        <v>54463.675170000002</v>
      </c>
      <c r="E15" s="37"/>
    </row>
    <row r="16" spans="1:8" s="16" customFormat="1" ht="19.5" customHeight="1">
      <c r="A16" s="10">
        <f>A15+1</f>
        <v>4</v>
      </c>
      <c r="B16" s="19" t="s">
        <v>14</v>
      </c>
      <c r="C16" s="40"/>
      <c r="D16" s="41">
        <v>67865.362236999994</v>
      </c>
      <c r="E16" s="37"/>
    </row>
    <row r="17" spans="1:5" s="16" customFormat="1" ht="19.5" customHeight="1">
      <c r="A17" s="10">
        <f>A16+1</f>
        <v>5</v>
      </c>
      <c r="B17" s="19" t="s">
        <v>15</v>
      </c>
      <c r="C17" s="42"/>
      <c r="D17" s="41">
        <v>3719658.8736749999</v>
      </c>
      <c r="E17" s="37"/>
    </row>
    <row r="18" spans="1:5" s="7" customFormat="1" ht="19.5" customHeight="1">
      <c r="A18" s="9" t="s">
        <v>4</v>
      </c>
      <c r="B18" s="18" t="s">
        <v>16</v>
      </c>
      <c r="C18" s="43">
        <v>11544800</v>
      </c>
      <c r="D18" s="48">
        <f>14632583.055642+65</f>
        <v>14632648.055641999</v>
      </c>
      <c r="E18" s="37">
        <f t="shared" ref="E18:E28" si="2">D18/C18</f>
        <v>1.2674665698532672</v>
      </c>
    </row>
    <row r="19" spans="1:5" s="7" customFormat="1" ht="19.5" customHeight="1">
      <c r="A19" s="9" t="s">
        <v>6</v>
      </c>
      <c r="B19" s="20" t="s">
        <v>39</v>
      </c>
      <c r="C19" s="43">
        <v>10317588</v>
      </c>
      <c r="D19" s="43">
        <v>10154926.113825999</v>
      </c>
      <c r="E19" s="37">
        <f t="shared" si="2"/>
        <v>0.98423450459797379</v>
      </c>
    </row>
    <row r="20" spans="1:5" s="7" customFormat="1" ht="19.5" customHeight="1">
      <c r="A20" s="10">
        <v>1</v>
      </c>
      <c r="B20" s="19" t="s">
        <v>17</v>
      </c>
      <c r="C20" s="44">
        <v>3439850</v>
      </c>
      <c r="D20" s="44">
        <v>3769685.7661719997</v>
      </c>
      <c r="E20" s="37">
        <f t="shared" si="2"/>
        <v>1.095886671271131</v>
      </c>
    </row>
    <row r="21" spans="1:5" s="7" customFormat="1" ht="19.5" customHeight="1">
      <c r="A21" s="10">
        <v>2</v>
      </c>
      <c r="B21" s="19" t="s">
        <v>18</v>
      </c>
      <c r="C21" s="44">
        <v>6008148</v>
      </c>
      <c r="D21" s="44">
        <v>5936578.3967199987</v>
      </c>
      <c r="E21" s="37">
        <f t="shared" si="2"/>
        <v>0.98808790940569347</v>
      </c>
    </row>
    <row r="22" spans="1:5" s="7" customFormat="1" ht="19.5" customHeight="1">
      <c r="A22" s="10">
        <v>3</v>
      </c>
      <c r="B22" s="19" t="s">
        <v>19</v>
      </c>
      <c r="C22" s="45">
        <v>1450</v>
      </c>
      <c r="D22" s="45">
        <v>569.362165</v>
      </c>
      <c r="E22" s="37">
        <f t="shared" si="2"/>
        <v>0.39266356206896552</v>
      </c>
    </row>
    <row r="23" spans="1:5" ht="19.5" customHeight="1">
      <c r="A23" s="10">
        <v>4</v>
      </c>
      <c r="B23" s="19" t="s">
        <v>20</v>
      </c>
      <c r="C23" s="45">
        <v>1000</v>
      </c>
      <c r="D23" s="45">
        <v>1000</v>
      </c>
      <c r="E23" s="37">
        <f t="shared" si="2"/>
        <v>1</v>
      </c>
    </row>
    <row r="24" spans="1:5" ht="19.5" customHeight="1">
      <c r="A24" s="10">
        <v>5</v>
      </c>
      <c r="B24" s="19" t="s">
        <v>21</v>
      </c>
      <c r="C24" s="45">
        <v>205900</v>
      </c>
      <c r="D24" s="45">
        <v>435554.298159</v>
      </c>
      <c r="E24" s="37">
        <f t="shared" si="2"/>
        <v>2.1153681309324917</v>
      </c>
    </row>
    <row r="25" spans="1:5" ht="19.5" customHeight="1">
      <c r="A25" s="10">
        <v>6</v>
      </c>
      <c r="B25" s="19" t="s">
        <v>22</v>
      </c>
      <c r="C25" s="45">
        <v>661240</v>
      </c>
      <c r="D25" s="45">
        <v>0</v>
      </c>
      <c r="E25" s="37">
        <f t="shared" si="2"/>
        <v>0</v>
      </c>
    </row>
    <row r="26" spans="1:5" s="7" customFormat="1" ht="19.5" customHeight="1">
      <c r="A26" s="9" t="s">
        <v>9</v>
      </c>
      <c r="B26" s="20" t="s">
        <v>23</v>
      </c>
      <c r="C26" s="43">
        <v>1227212</v>
      </c>
      <c r="D26" s="43">
        <v>859874.59977000009</v>
      </c>
      <c r="E26" s="37">
        <f t="shared" si="2"/>
        <v>0.70067323312516505</v>
      </c>
    </row>
    <row r="27" spans="1:5" s="7" customFormat="1" ht="19.5" customHeight="1">
      <c r="A27" s="10">
        <v>1</v>
      </c>
      <c r="B27" s="19" t="s">
        <v>24</v>
      </c>
      <c r="C27" s="44">
        <v>0</v>
      </c>
      <c r="D27" s="44">
        <v>10562.652970000001</v>
      </c>
      <c r="E27" s="37"/>
    </row>
    <row r="28" spans="1:5" s="7" customFormat="1" ht="19.5" customHeight="1">
      <c r="A28" s="10">
        <f>A27+1</f>
        <v>2</v>
      </c>
      <c r="B28" s="19" t="s">
        <v>25</v>
      </c>
      <c r="C28" s="44">
        <v>1227212</v>
      </c>
      <c r="D28" s="44">
        <v>849311.94680000003</v>
      </c>
      <c r="E28" s="37">
        <f t="shared" si="2"/>
        <v>0.69206620111276618</v>
      </c>
    </row>
    <row r="29" spans="1:5" s="7" customFormat="1" ht="19.5" customHeight="1">
      <c r="A29" s="9" t="s">
        <v>12</v>
      </c>
      <c r="B29" s="20" t="s">
        <v>26</v>
      </c>
      <c r="C29" s="43"/>
      <c r="D29" s="48">
        <f>3603454.91948+65</f>
        <v>3603519.9194800002</v>
      </c>
      <c r="E29" s="37"/>
    </row>
    <row r="30" spans="1:5" ht="23.25" customHeight="1">
      <c r="A30" s="26" t="s">
        <v>27</v>
      </c>
      <c r="B30" s="30" t="s">
        <v>45</v>
      </c>
      <c r="C30" s="43">
        <v>-24400</v>
      </c>
      <c r="D30" s="48">
        <f>32519.1227059997-65</f>
        <v>32454.1227059997</v>
      </c>
      <c r="E30" s="37">
        <f t="shared" ref="E30:E31" si="3">D30/C30</f>
        <v>-1.3300869961475288</v>
      </c>
    </row>
    <row r="31" spans="1:5" s="7" customFormat="1" ht="19.5" customHeight="1">
      <c r="A31" s="9" t="s">
        <v>28</v>
      </c>
      <c r="B31" s="31" t="s">
        <v>29</v>
      </c>
      <c r="C31" s="43">
        <v>13160</v>
      </c>
      <c r="D31" s="43">
        <v>13538.29061</v>
      </c>
      <c r="E31" s="37">
        <f t="shared" si="3"/>
        <v>1.0287454870820669</v>
      </c>
    </row>
    <row r="32" spans="1:5" s="7" customFormat="1" ht="19.5" customHeight="1">
      <c r="A32" s="14">
        <v>1</v>
      </c>
      <c r="B32" s="15" t="s">
        <v>30</v>
      </c>
      <c r="C32" s="43"/>
      <c r="D32" s="43"/>
      <c r="E32" s="37"/>
    </row>
    <row r="33" spans="1:5" s="7" customFormat="1" ht="18">
      <c r="A33" s="14">
        <v>2</v>
      </c>
      <c r="B33" s="15" t="s">
        <v>31</v>
      </c>
      <c r="C33" s="43">
        <v>13160</v>
      </c>
      <c r="D33" s="43">
        <v>13538.29061</v>
      </c>
      <c r="E33" s="37">
        <f t="shared" ref="E33:E37" si="4">D33/C33</f>
        <v>1.0287454870820669</v>
      </c>
    </row>
    <row r="34" spans="1:5" s="7" customFormat="1" ht="19.5" customHeight="1">
      <c r="A34" s="9" t="s">
        <v>32</v>
      </c>
      <c r="B34" s="21" t="s">
        <v>33</v>
      </c>
      <c r="C34" s="43">
        <v>24400</v>
      </c>
      <c r="D34" s="43">
        <v>12705.701095</v>
      </c>
      <c r="E34" s="37">
        <f t="shared" si="4"/>
        <v>0.52072545471311482</v>
      </c>
    </row>
    <row r="35" spans="1:5" s="7" customFormat="1" ht="19.5" customHeight="1">
      <c r="A35" s="13">
        <v>1</v>
      </c>
      <c r="B35" s="27" t="s">
        <v>34</v>
      </c>
      <c r="C35" s="44">
        <v>24400</v>
      </c>
      <c r="D35" s="44">
        <v>12705.701095</v>
      </c>
      <c r="E35" s="37">
        <f t="shared" si="4"/>
        <v>0.52072545471311482</v>
      </c>
    </row>
    <row r="36" spans="1:5" s="7" customFormat="1" ht="19.5" customHeight="1">
      <c r="A36" s="32">
        <v>2</v>
      </c>
      <c r="B36" s="33" t="s">
        <v>35</v>
      </c>
      <c r="C36" s="44"/>
      <c r="D36" s="44"/>
      <c r="E36" s="37"/>
    </row>
    <row r="37" spans="1:5" s="7" customFormat="1" ht="19.5" customHeight="1">
      <c r="A37" s="24" t="s">
        <v>46</v>
      </c>
      <c r="B37" s="25" t="s">
        <v>47</v>
      </c>
      <c r="C37" s="46">
        <v>98380</v>
      </c>
      <c r="D37" s="46">
        <v>39259.481419000003</v>
      </c>
      <c r="E37" s="47">
        <f t="shared" si="4"/>
        <v>0.39905957937588943</v>
      </c>
    </row>
    <row r="38" spans="1:5" ht="18">
      <c r="A38" s="16"/>
      <c r="B38" s="7"/>
      <c r="C38" s="7"/>
      <c r="D38" s="7"/>
    </row>
    <row r="39" spans="1:5" ht="18">
      <c r="A39" s="16"/>
    </row>
  </sheetData>
  <mergeCells count="8">
    <mergeCell ref="D1:E1"/>
    <mergeCell ref="A4:E4"/>
    <mergeCell ref="D5:E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853515-B8D2-4FAD-86CB-65E86A7455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D45BD5-5D44-4060-9D77-10C57B2C5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AAF264-A085-4618-9BC4-04E64DC086E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Đỗ Thị Hồng Thắm</cp:lastModifiedBy>
  <dcterms:created xsi:type="dcterms:W3CDTF">2018-08-22T07:49:45Z</dcterms:created>
  <dcterms:modified xsi:type="dcterms:W3CDTF">2023-09-28T09:03:31Z</dcterms:modified>
</cp:coreProperties>
</file>