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Ho so Quan ly Ngan sach\Cong khai tai chinh NS\Nop bao cao trang CKNS BTC\NAM 2024\6. BS QT NSNN 2022\"/>
    </mc:Choice>
  </mc:AlternateContent>
  <bookViews>
    <workbookView xWindow="0" yWindow="0" windowWidth="20496" windowHeight="7656"/>
  </bookViews>
  <sheets>
    <sheet name="SL 62" sheetId="70" r:id="rId1"/>
  </sheets>
  <definedNames>
    <definedName name="_xlnm.Print_Titles" localSheetId="0">'SL 62'!$7:$9</definedName>
  </definedNames>
  <calcPr calcId="162913"/>
</workbook>
</file>

<file path=xl/calcChain.xml><?xml version="1.0" encoding="utf-8"?>
<calcChain xmlns="http://schemas.openxmlformats.org/spreadsheetml/2006/main">
  <c r="F53" i="70" l="1"/>
  <c r="E53" i="70"/>
  <c r="F51" i="70"/>
  <c r="E51" i="70"/>
  <c r="E50" i="70" s="1"/>
  <c r="F50" i="70"/>
  <c r="D50" i="70"/>
  <c r="C50" i="70"/>
  <c r="F49" i="70"/>
  <c r="E49" i="70"/>
  <c r="E45" i="70" s="1"/>
  <c r="E43" i="70" s="1"/>
  <c r="F45" i="70"/>
  <c r="D45" i="70"/>
  <c r="C45" i="70"/>
  <c r="D43" i="70"/>
  <c r="F43" i="70" s="1"/>
  <c r="C43" i="70"/>
  <c r="E41" i="70"/>
  <c r="E40" i="70"/>
  <c r="F39" i="70"/>
  <c r="E39" i="70"/>
  <c r="F38" i="70"/>
  <c r="E38" i="70"/>
  <c r="E37" i="70" s="1"/>
  <c r="D37" i="70"/>
  <c r="F37" i="70" s="1"/>
  <c r="C37" i="70"/>
  <c r="F36" i="70"/>
  <c r="E36" i="70"/>
  <c r="F35" i="70"/>
  <c r="E35" i="70"/>
  <c r="E34" i="70" s="1"/>
  <c r="F34" i="70"/>
  <c r="D34" i="70"/>
  <c r="C34" i="70"/>
  <c r="C33" i="70" s="1"/>
  <c r="D33" i="70"/>
  <c r="E32" i="70"/>
  <c r="E30" i="70" s="1"/>
  <c r="E31" i="70"/>
  <c r="D30" i="70"/>
  <c r="D29" i="70" s="1"/>
  <c r="C30" i="70"/>
  <c r="E28" i="70"/>
  <c r="E27" i="70"/>
  <c r="F26" i="70"/>
  <c r="E26" i="70"/>
  <c r="F25" i="70"/>
  <c r="E25" i="70"/>
  <c r="E24" i="70"/>
  <c r="F23" i="70"/>
  <c r="E23" i="70"/>
  <c r="F22" i="70"/>
  <c r="E22" i="70"/>
  <c r="D21" i="70"/>
  <c r="C21" i="70"/>
  <c r="E19" i="70"/>
  <c r="E18" i="70"/>
  <c r="E17" i="70"/>
  <c r="E16" i="70"/>
  <c r="E15" i="70"/>
  <c r="C14" i="70"/>
  <c r="F14" i="70" s="1"/>
  <c r="F13" i="70"/>
  <c r="E13" i="70"/>
  <c r="D12" i="70"/>
  <c r="F11" i="70"/>
  <c r="E11" i="70"/>
  <c r="D10" i="70"/>
  <c r="E21" i="70" l="1"/>
  <c r="F33" i="70"/>
  <c r="C29" i="70"/>
  <c r="C20" i="70" s="1"/>
  <c r="D20" i="70"/>
  <c r="E33" i="70"/>
  <c r="E29" i="70" s="1"/>
  <c r="F21" i="70"/>
  <c r="E14" i="70"/>
  <c r="E12" i="70" s="1"/>
  <c r="E10" i="70" s="1"/>
  <c r="C12" i="70"/>
  <c r="E20" i="70" l="1"/>
  <c r="F29" i="70"/>
  <c r="F20" i="70"/>
  <c r="C10" i="70"/>
  <c r="F12" i="70"/>
  <c r="D42" i="70"/>
  <c r="C42" i="70" l="1"/>
  <c r="E42" i="70" s="1"/>
  <c r="F10" i="70"/>
  <c r="F42" i="70" l="1"/>
</calcChain>
</file>

<file path=xl/comments1.xml><?xml version="1.0" encoding="utf-8"?>
<comments xmlns="http://schemas.openxmlformats.org/spreadsheetml/2006/main">
  <authors>
    <author>Đỗ Thị Hồng Thắm</author>
    <author>Ngô Thị Hồng Hạnh</author>
  </authors>
  <commentList>
    <comment ref="D22" authorId="0" shapeId="0">
      <text>
        <r>
          <rPr>
            <b/>
            <sz val="9"/>
            <color indexed="81"/>
            <rFont val="Tahoma"/>
            <family val="2"/>
          </rPr>
          <t>Đỗ Thị Hồng Thắm:</t>
        </r>
        <r>
          <rPr>
            <sz val="9"/>
            <color indexed="81"/>
            <rFont val="Tahoma"/>
            <family val="2"/>
          </rPr>
          <t xml:space="preserve">
B48</t>
        </r>
      </text>
    </comment>
    <comment ref="D30" authorId="0" shapeId="0">
      <text>
        <r>
          <rPr>
            <b/>
            <sz val="9"/>
            <color indexed="81"/>
            <rFont val="Tahoma"/>
            <family val="2"/>
          </rPr>
          <t>Đỗ Thị Hồng Thắm:</t>
        </r>
        <r>
          <rPr>
            <sz val="9"/>
            <color indexed="81"/>
            <rFont val="Tahoma"/>
            <family val="2"/>
          </rPr>
          <t xml:space="preserve">
B48</t>
        </r>
      </text>
    </comment>
    <comment ref="D40" authorId="0" shapeId="0">
      <text>
        <r>
          <rPr>
            <b/>
            <sz val="9"/>
            <color indexed="81"/>
            <rFont val="Tahoma"/>
            <family val="2"/>
          </rPr>
          <t>Đỗ Thị Hồng Thắm:</t>
        </r>
        <r>
          <rPr>
            <sz val="9"/>
            <color indexed="81"/>
            <rFont val="Tahoma"/>
            <family val="2"/>
          </rPr>
          <t xml:space="preserve">
B48</t>
        </r>
      </text>
    </comment>
    <comment ref="D42" authorId="1" shapeId="0">
      <text>
        <r>
          <rPr>
            <b/>
            <sz val="9"/>
            <color indexed="81"/>
            <rFont val="Tahoma"/>
            <family val="2"/>
          </rPr>
          <t>Ngô Thị Hồng Hạnh:</t>
        </r>
        <r>
          <rPr>
            <sz val="9"/>
            <color indexed="81"/>
            <rFont val="Tahoma"/>
            <family val="2"/>
          </rPr>
          <t xml:space="preserve">
Khớp tồn quỹ</t>
        </r>
      </text>
    </comment>
  </commentList>
</comments>
</file>

<file path=xl/sharedStrings.xml><?xml version="1.0" encoding="utf-8"?>
<sst xmlns="http://schemas.openxmlformats.org/spreadsheetml/2006/main" count="91" uniqueCount="75">
  <si>
    <t>STT</t>
  </si>
  <si>
    <t>A</t>
  </si>
  <si>
    <t>B</t>
  </si>
  <si>
    <t>Đơn vị: Triệu đồng</t>
  </si>
  <si>
    <t>II</t>
  </si>
  <si>
    <t>III</t>
  </si>
  <si>
    <t>IV</t>
  </si>
  <si>
    <t>C</t>
  </si>
  <si>
    <t>I</t>
  </si>
  <si>
    <t>D</t>
  </si>
  <si>
    <t>Chi thường xuyên</t>
  </si>
  <si>
    <t>Chi trả nợ lãi các khoản do chính quyền địa phương vay</t>
  </si>
  <si>
    <t>Chi tạo nguồn, điều chỉnh tiền lương</t>
  </si>
  <si>
    <t>Từ nguồn vay để trả nợ gốc</t>
  </si>
  <si>
    <t>Vay để bù đắp bội chi</t>
  </si>
  <si>
    <t>Vay để trả nợ gốc</t>
  </si>
  <si>
    <t>V</t>
  </si>
  <si>
    <t>Vốn trong nước</t>
  </si>
  <si>
    <t>Chi bổ sung quỹ dự trữ tài chính</t>
  </si>
  <si>
    <t>Dự phòng ngân sách</t>
  </si>
  <si>
    <t>Chi các chương trình mục tiêu</t>
  </si>
  <si>
    <t>Chi các chương trình mục tiêu quốc gia</t>
  </si>
  <si>
    <t>Chi các chương trình mục tiêu, nhiệm vụ</t>
  </si>
  <si>
    <t>Chi chuyển nguồn sang năm sau</t>
  </si>
  <si>
    <t>Từ nguồn bội thu, tăng thu, tiết kiệm chi, kết dư ngân sách cấp tỉnh</t>
  </si>
  <si>
    <t>Thu kết dư</t>
  </si>
  <si>
    <t>Chi đầu tư phát triển</t>
  </si>
  <si>
    <t>TỔNG MỨC VAY CỦA NSĐP</t>
  </si>
  <si>
    <t>VI</t>
  </si>
  <si>
    <t>Dự toán</t>
  </si>
  <si>
    <t>VII</t>
  </si>
  <si>
    <t>Quyết toán</t>
  </si>
  <si>
    <t>BỘI CHI NSĐP/BỘI THU NSĐP/KẾT DƯ NSĐP</t>
  </si>
  <si>
    <t>CHI TRẢ NỢ GỐC CỦA NSĐP</t>
  </si>
  <si>
    <t>TỔNG MỨC DƯ NỢ VAY CUỐI NĂM CỦA NSĐP</t>
  </si>
  <si>
    <t>UBND TỈNH TÂY NINH</t>
  </si>
  <si>
    <t>Biểu số 62/CK-NSNN</t>
  </si>
  <si>
    <t>(Quyết toán đã được Hội đồng nhân dân phê chuẩn)</t>
  </si>
  <si>
    <t>Nội dung (1)</t>
  </si>
  <si>
    <t>TỔNG NGUỒN THU NSĐP</t>
  </si>
  <si>
    <t>TỔNG CHI NSĐP</t>
  </si>
  <si>
    <t xml:space="preserve">Tổng chi cân đối NSĐP </t>
  </si>
  <si>
    <t>a</t>
  </si>
  <si>
    <t>b</t>
  </si>
  <si>
    <t>G</t>
  </si>
  <si>
    <t>So sánh</t>
  </si>
  <si>
    <t>Tuyệt đối</t>
  </si>
  <si>
    <t>Tương đối (%)</t>
  </si>
  <si>
    <t>3=2-1</t>
  </si>
  <si>
    <t>4=2/1</t>
  </si>
  <si>
    <t>Thu NSĐP được hưởng theo phân cấp</t>
  </si>
  <si>
    <t xml:space="preserve">Thu bổ sung từ ngân sách cấp trên </t>
  </si>
  <si>
    <t>(Số QT BS từ ngân sách TW, không bao gồm BS từ nguồn ĐP) -&gt; do đó, số chi ko bao gồm chi BS cho NS cấp dưới</t>
  </si>
  <si>
    <t>Thu bổ sung cân đối ngân sách</t>
  </si>
  <si>
    <t>Thu bổ sung có mục tiêu</t>
  </si>
  <si>
    <t>Thu từ quỹ dự trữ tài chính</t>
  </si>
  <si>
    <t>Thu chuyển nguồn từ năm trước chuyển sang</t>
  </si>
  <si>
    <t>Thu từ ngân sách cấp dưới nộp trả</t>
  </si>
  <si>
    <t>Thu vay</t>
  </si>
  <si>
    <t>Chi trả nợ gốc vay đầu tư CSHT</t>
  </si>
  <si>
    <t>Vốn đầu tư phát triển</t>
  </si>
  <si>
    <t>Vốn sự nghiệp</t>
  </si>
  <si>
    <t>2.1</t>
  </si>
  <si>
    <t>Đầu tư các DA từ nguồn vốn nước ngoài</t>
  </si>
  <si>
    <t>Đầu tư các DA từ nguồn vốn trong nước</t>
  </si>
  <si>
    <t>2.2</t>
  </si>
  <si>
    <t>Vốn nước ngoài</t>
  </si>
  <si>
    <t>Chi nộp ngân sách cấp trên</t>
  </si>
  <si>
    <t>Bội thu NSĐP</t>
  </si>
  <si>
    <t>Tăng thu, tiết kiệm chi</t>
  </si>
  <si>
    <t>Kết dư ngân sách cấp tỉnh</t>
  </si>
  <si>
    <t>Nguồn DT chi XDCB đầu năm (Nguồn Xổ số kiến thiết)</t>
  </si>
  <si>
    <t>E</t>
  </si>
  <si>
    <r>
      <t xml:space="preserve">Ghi chú: </t>
    </r>
    <r>
      <rPr>
        <i/>
        <sz val="12"/>
        <rFont val="Times New Roman"/>
        <family val="1"/>
      </rPr>
      <t>(1) Theo quy định tại Điều 7, Điều 11 và Điều 39 Luật NSNN, ngân sách huyện, xã không có nhiệm vụ chi nghiên cứu khoa học và công nghệ, trả lãi vay, chi bổ sung quỹ dự trữ tài chính, bội chi NSĐP, vay và trả nợ gốc vay.</t>
    </r>
  </si>
  <si>
    <t>CÂN ĐỐI NGÂN SÁCH ĐỊA PHƯƠNG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</si>
</sst>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_);_(* \(#,##0\);_(* &quot;-&quot;_);_(@_)"/>
    <numFmt numFmtId="165" formatCode="_(&quot;$&quot;* #,##0.00_);_(&quot;$&quot;* \(#,##0.00\);_(&quot;$&quot;* &quot;-&quot;??_);_(@_)"/>
    <numFmt numFmtId="166" formatCode="_(* #,##0.00_);_(* \(#,##0.00\);_(* &quot;-&quot;??_);_(@_)"/>
    <numFmt numFmtId="167" formatCode="0.0%"/>
  </numFmts>
  <fonts count="27">
    <font>
      <sz val="11"/>
      <color theme="1"/>
      <name val="Calibri"/>
      <family val="2"/>
      <charset val="163"/>
      <scheme val="minor"/>
    </font>
    <font>
      <b/>
      <sz val="12"/>
      <name val="Times New Roman"/>
      <family val="1"/>
    </font>
    <font>
      <sz val="12"/>
      <name val="Times New Roman"/>
      <family val="1"/>
    </font>
    <font>
      <i/>
      <sz val="12"/>
      <name val="Times New Roman"/>
      <family val="1"/>
    </font>
    <font>
      <sz val="10"/>
      <name val="Arial"/>
      <family val="2"/>
    </font>
    <font>
      <b/>
      <sz val="14"/>
      <name val="Times New Roman"/>
      <family val="1"/>
    </font>
    <font>
      <sz val="11"/>
      <name val="Times New Roman"/>
      <family val="1"/>
    </font>
    <font>
      <sz val="14"/>
      <name val=".VnTime"/>
      <family val="2"/>
    </font>
    <font>
      <i/>
      <sz val="14"/>
      <name val="Times New Roman"/>
      <family val="1"/>
    </font>
    <font>
      <sz val="12"/>
      <name val=".VnTime"/>
      <family val="2"/>
    </font>
    <font>
      <sz val="10"/>
      <name val="Arial"/>
      <family val="2"/>
      <charset val="163"/>
    </font>
    <font>
      <sz val="11"/>
      <name val="Times New Roman"/>
      <family val="1"/>
      <charset val="163"/>
    </font>
    <font>
      <sz val="10"/>
      <name val=".vntime"/>
      <family val="2"/>
    </font>
    <font>
      <b/>
      <sz val="9"/>
      <color indexed="81"/>
      <name val="Tahoma"/>
      <family val="2"/>
    </font>
    <font>
      <sz val="9"/>
      <color indexed="81"/>
      <name val="Tahoma"/>
      <family val="2"/>
    </font>
    <font>
      <sz val="11"/>
      <color theme="1"/>
      <name val="Calibri"/>
      <family val="2"/>
      <scheme val="minor"/>
    </font>
    <font>
      <sz val="11"/>
      <color theme="1"/>
      <name val="Calibri"/>
      <family val="2"/>
      <charset val="163"/>
      <scheme val="minor"/>
    </font>
    <font>
      <b/>
      <i/>
      <sz val="12"/>
      <name val="Times New Roman"/>
      <family val="1"/>
    </font>
    <font>
      <b/>
      <sz val="8"/>
      <name val="Times New Roman"/>
      <family val="1"/>
    </font>
    <font>
      <b/>
      <sz val="12"/>
      <name val="VNI-Times"/>
    </font>
    <font>
      <sz val="12"/>
      <name val="VNI-Times"/>
    </font>
    <font>
      <sz val="11"/>
      <name val="Calibri"/>
      <family val="2"/>
      <scheme val="minor"/>
    </font>
    <font>
      <b/>
      <sz val="8"/>
      <name val="Calibri"/>
      <family val="2"/>
      <charset val="163"/>
      <scheme val="minor"/>
    </font>
    <font>
      <sz val="11"/>
      <name val="Calibri"/>
      <family val="2"/>
      <charset val="163"/>
      <scheme val="minor"/>
    </font>
    <font>
      <u/>
      <sz val="12"/>
      <name val="Times New Roman"/>
      <family val="1"/>
    </font>
    <font>
      <i/>
      <sz val="12"/>
      <name val=".VnTime"/>
      <family val="2"/>
    </font>
    <font>
      <b/>
      <sz val="12"/>
      <name val=".VnTime"/>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top style="thin">
        <color indexed="64"/>
      </top>
      <bottom/>
      <diagonal/>
    </border>
  </borders>
  <cellStyleXfs count="19">
    <xf numFmtId="0" fontId="0" fillId="0" borderId="0"/>
    <xf numFmtId="164" fontId="4" fillId="0" borderId="0" applyFont="0" applyFill="0" applyBorder="0" applyAlignment="0" applyProtection="0"/>
    <xf numFmtId="167" fontId="2" fillId="0" borderId="0" applyFont="0" applyFill="0" applyBorder="0" applyAlignment="0" applyProtection="0"/>
    <xf numFmtId="167" fontId="4" fillId="0" borderId="0" applyFont="0" applyFill="0" applyBorder="0" applyAlignment="0" applyProtection="0"/>
    <xf numFmtId="0" fontId="7" fillId="0" borderId="0"/>
    <xf numFmtId="0" fontId="9" fillId="0" borderId="0"/>
    <xf numFmtId="0" fontId="10" fillId="0" borderId="0"/>
    <xf numFmtId="0" fontId="11" fillId="0" borderId="0"/>
    <xf numFmtId="166" fontId="11" fillId="0" borderId="0" applyFont="0" applyFill="0" applyBorder="0" applyAlignment="0" applyProtection="0"/>
    <xf numFmtId="165" fontId="11" fillId="0" borderId="0" applyFont="0" applyFill="0" applyBorder="0" applyAlignment="0" applyProtection="0"/>
    <xf numFmtId="0" fontId="12" fillId="0" borderId="0"/>
    <xf numFmtId="0" fontId="15" fillId="0" borderId="0"/>
    <xf numFmtId="9" fontId="15" fillId="0" borderId="0" applyFont="0" applyFill="0" applyBorder="0" applyAlignment="0" applyProtection="0"/>
    <xf numFmtId="0" fontId="15" fillId="0" borderId="0"/>
    <xf numFmtId="0" fontId="19" fillId="0" borderId="5" applyNumberFormat="0" applyFont="0" applyAlignment="0"/>
    <xf numFmtId="0" fontId="20" fillId="0" borderId="5" applyNumberFormat="0" applyFont="0" applyAlignment="0"/>
    <xf numFmtId="0" fontId="15" fillId="0" borderId="0"/>
    <xf numFmtId="43" fontId="15" fillId="0" borderId="0" applyFont="0" applyFill="0" applyBorder="0" applyAlignment="0" applyProtection="0"/>
    <xf numFmtId="0" fontId="16" fillId="0" borderId="0"/>
  </cellStyleXfs>
  <cellXfs count="60">
    <xf numFmtId="0" fontId="0" fillId="0" borderId="0" xfId="0"/>
    <xf numFmtId="0" fontId="2" fillId="0" borderId="0" xfId="0" applyFont="1" applyFill="1"/>
    <xf numFmtId="0" fontId="5" fillId="0" borderId="0" xfId="0" applyFont="1" applyFill="1" applyAlignment="1">
      <alignment vertical="center"/>
    </xf>
    <xf numFmtId="3" fontId="1" fillId="0" borderId="2"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8" fillId="0"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0" fontId="21" fillId="0" borderId="0" xfId="0" applyFont="1" applyFill="1"/>
    <xf numFmtId="3" fontId="21" fillId="0" borderId="0" xfId="0" applyNumberFormat="1" applyFont="1" applyFill="1"/>
    <xf numFmtId="0" fontId="1" fillId="0" borderId="0" xfId="0" applyFont="1" applyFill="1" applyAlignment="1">
      <alignment horizontal="right" vertical="center"/>
    </xf>
    <xf numFmtId="0" fontId="6" fillId="0" borderId="0" xfId="0" applyFont="1" applyFill="1"/>
    <xf numFmtId="0" fontId="1" fillId="0" borderId="0" xfId="0" applyFont="1" applyFill="1" applyAlignment="1">
      <alignment horizontal="center" vertical="center" wrapText="1"/>
    </xf>
    <xf numFmtId="3" fontId="1" fillId="0" borderId="0" xfId="0" applyNumberFormat="1" applyFont="1" applyFill="1" applyAlignment="1">
      <alignment horizontal="center" vertical="center" wrapText="1"/>
    </xf>
    <xf numFmtId="0" fontId="3" fillId="0" borderId="0" xfId="0" applyFont="1" applyFill="1" applyAlignment="1">
      <alignment horizontal="right" vertical="center"/>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8" fillId="0" borderId="0" xfId="0" applyFont="1" applyFill="1"/>
    <xf numFmtId="0" fontId="22" fillId="0" borderId="0" xfId="0" applyFont="1" applyFill="1"/>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3" fontId="1" fillId="0" borderId="3" xfId="0" applyNumberFormat="1" applyFont="1" applyFill="1" applyBorder="1" applyAlignment="1">
      <alignment horizontal="right" vertical="center" wrapText="1"/>
    </xf>
    <xf numFmtId="167" fontId="1" fillId="0" borderId="3" xfId="0" applyNumberFormat="1" applyFont="1" applyFill="1" applyBorder="1" applyAlignment="1">
      <alignment horizontal="center" vertical="center" wrapText="1"/>
    </xf>
    <xf numFmtId="3" fontId="9" fillId="0" borderId="0" xfId="0" applyNumberFormat="1" applyFont="1" applyFill="1"/>
    <xf numFmtId="0" fontId="9" fillId="0" borderId="0" xfId="0" applyFont="1" applyFill="1"/>
    <xf numFmtId="167" fontId="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167" fontId="2" fillId="0" borderId="2" xfId="0" applyNumberFormat="1" applyFont="1" applyFill="1" applyBorder="1" applyAlignment="1">
      <alignment horizontal="center" vertical="center" wrapText="1"/>
    </xf>
    <xf numFmtId="3" fontId="6" fillId="0" borderId="0" xfId="0" applyNumberFormat="1" applyFont="1" applyFill="1"/>
    <xf numFmtId="3" fontId="1" fillId="0" borderId="2" xfId="0" applyNumberFormat="1" applyFont="1" applyFill="1" applyBorder="1" applyAlignment="1">
      <alignment vertical="center" wrapText="1"/>
    </xf>
    <xf numFmtId="0" fontId="23" fillId="0" borderId="0" xfId="0" applyFont="1" applyFill="1"/>
    <xf numFmtId="3" fontId="2" fillId="0" borderId="2" xfId="0" applyNumberFormat="1" applyFont="1" applyFill="1" applyBorder="1" applyAlignment="1">
      <alignment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vertical="center" wrapText="1"/>
    </xf>
    <xf numFmtId="3" fontId="24" fillId="0" borderId="2" xfId="0" applyNumberFormat="1" applyFont="1" applyFill="1" applyBorder="1" applyAlignment="1">
      <alignment vertical="center" wrapText="1"/>
    </xf>
    <xf numFmtId="167" fontId="24" fillId="0" borderId="2" xfId="0" applyNumberFormat="1" applyFont="1" applyFill="1" applyBorder="1" applyAlignment="1">
      <alignment horizontal="center" vertical="center" wrapText="1"/>
    </xf>
    <xf numFmtId="0" fontId="2" fillId="0" borderId="2" xfId="0" applyFont="1" applyFill="1" applyBorder="1" applyAlignment="1">
      <alignment horizontal="right" vertical="center" wrapText="1"/>
    </xf>
    <xf numFmtId="0" fontId="3" fillId="0" borderId="2" xfId="0" applyFont="1" applyFill="1" applyBorder="1" applyAlignment="1">
      <alignment horizontal="right" vertical="center" wrapText="1"/>
    </xf>
    <xf numFmtId="0" fontId="3" fillId="0" borderId="2" xfId="0" applyFont="1" applyFill="1" applyBorder="1" applyAlignment="1">
      <alignment vertical="center" wrapText="1"/>
    </xf>
    <xf numFmtId="3" fontId="3" fillId="0" borderId="2" xfId="0" applyNumberFormat="1" applyFont="1" applyFill="1" applyBorder="1" applyAlignment="1">
      <alignment vertical="center" wrapText="1"/>
    </xf>
    <xf numFmtId="0" fontId="3" fillId="0" borderId="0" xfId="0" applyFont="1" applyFill="1"/>
    <xf numFmtId="0" fontId="25" fillId="0" borderId="0" xfId="0" applyFont="1" applyFill="1"/>
    <xf numFmtId="167" fontId="3" fillId="0" borderId="2" xfId="0" applyNumberFormat="1" applyFont="1" applyFill="1" applyBorder="1" applyAlignment="1">
      <alignment horizontal="center" vertical="center" wrapText="1"/>
    </xf>
    <xf numFmtId="3" fontId="2" fillId="0" borderId="0" xfId="0" applyNumberFormat="1" applyFont="1" applyFill="1"/>
    <xf numFmtId="0" fontId="1" fillId="0" borderId="0" xfId="0" applyFont="1" applyFill="1"/>
    <xf numFmtId="0" fontId="26" fillId="0" borderId="0" xfId="0" applyFont="1" applyFill="1"/>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3" fontId="1" fillId="0" borderId="4" xfId="0" applyNumberFormat="1" applyFont="1" applyFill="1" applyBorder="1" applyAlignment="1">
      <alignment vertical="center" wrapText="1"/>
    </xf>
    <xf numFmtId="167" fontId="1" fillId="0" borderId="4" xfId="0" applyNumberFormat="1" applyFont="1" applyFill="1" applyBorder="1" applyAlignment="1">
      <alignment horizontal="center" vertical="center" wrapText="1"/>
    </xf>
    <xf numFmtId="3" fontId="2" fillId="0" borderId="2" xfId="0" applyNumberFormat="1" applyFont="1" applyBorder="1" applyAlignment="1">
      <alignment vertical="center" wrapText="1"/>
    </xf>
    <xf numFmtId="3" fontId="1" fillId="0" borderId="2" xfId="0" applyNumberFormat="1" applyFont="1" applyBorder="1" applyAlignment="1">
      <alignment vertical="center" wrapText="1"/>
    </xf>
    <xf numFmtId="0" fontId="5" fillId="0" borderId="0" xfId="0" applyFont="1" applyFill="1" applyAlignment="1">
      <alignment horizontal="center" vertical="center"/>
    </xf>
    <xf numFmtId="0" fontId="17" fillId="0" borderId="6" xfId="0" applyFont="1" applyFill="1" applyBorder="1" applyAlignment="1">
      <alignment horizontal="left" vertical="center" wrapTex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cellXfs>
  <cellStyles count="19">
    <cellStyle name="Comma [0] 2" xfId="1"/>
    <cellStyle name="Comma 10 2" xfId="3"/>
    <cellStyle name="Comma 2" xfId="8"/>
    <cellStyle name="Comma 2 2 2 10" xfId="2"/>
    <cellStyle name="Comma 43" xfId="17"/>
    <cellStyle name="Currency 2" xfId="9"/>
    <cellStyle name="dtchi98" xfId="15"/>
    <cellStyle name="dtchi98c" xfId="14"/>
    <cellStyle name="Normal" xfId="0" builtinId="0"/>
    <cellStyle name="Normal 10" xfId="4"/>
    <cellStyle name="Normal 2" xfId="5"/>
    <cellStyle name="Normal 23" xfId="13"/>
    <cellStyle name="Normal 3" xfId="6"/>
    <cellStyle name="Normal 3 2" xfId="18"/>
    <cellStyle name="Normal 4" xfId="11"/>
    <cellStyle name="Normal 4 2 2" xfId="10"/>
    <cellStyle name="Normal 6 2" xfId="16"/>
    <cellStyle name="Normal 7" xfId="7"/>
    <cellStyle name="Percent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4"/>
  <sheetViews>
    <sheetView tabSelected="1" workbookViewId="0">
      <selection activeCell="C24" sqref="C24"/>
    </sheetView>
  </sheetViews>
  <sheetFormatPr defaultColWidth="9.109375" defaultRowHeight="14.4"/>
  <cols>
    <col min="1" max="1" width="5.6640625" style="9" customWidth="1"/>
    <col min="2" max="2" width="52.6640625" style="9" customWidth="1"/>
    <col min="3" max="3" width="11.88671875" style="10" customWidth="1"/>
    <col min="4" max="4" width="12.33203125" style="10" customWidth="1"/>
    <col min="5" max="5" width="11.6640625" style="10" hidden="1" customWidth="1"/>
    <col min="6" max="6" width="12.6640625" style="9" customWidth="1"/>
    <col min="7" max="7" width="9.109375" style="12" hidden="1" customWidth="1"/>
    <col min="8" max="8" width="10.109375" style="9" bestFit="1" customWidth="1"/>
    <col min="9" max="9" width="9.109375" style="9"/>
    <col min="10" max="10" width="11.5546875" style="9" bestFit="1" customWidth="1"/>
    <col min="11" max="16384" width="9.109375" style="9"/>
  </cols>
  <sheetData>
    <row r="1" spans="1:10" ht="17.399999999999999">
      <c r="A1" s="2" t="s">
        <v>35</v>
      </c>
      <c r="D1" s="54" t="s">
        <v>36</v>
      </c>
      <c r="E1" s="54"/>
      <c r="F1" s="54"/>
      <c r="G1" s="54"/>
    </row>
    <row r="2" spans="1:10" ht="15.6">
      <c r="F2" s="11"/>
    </row>
    <row r="3" spans="1:10" ht="17.399999999999999">
      <c r="A3" s="56" t="s">
        <v>74</v>
      </c>
      <c r="B3" s="56"/>
      <c r="C3" s="56"/>
      <c r="D3" s="56"/>
      <c r="E3" s="56"/>
      <c r="F3" s="56"/>
    </row>
    <row r="4" spans="1:10" ht="18">
      <c r="A4" s="57" t="s">
        <v>37</v>
      </c>
      <c r="B4" s="57"/>
      <c r="C4" s="57"/>
      <c r="D4" s="57"/>
      <c r="E4" s="57"/>
      <c r="F4" s="57"/>
    </row>
    <row r="5" spans="1:10" ht="15.6">
      <c r="A5" s="13"/>
      <c r="B5" s="13"/>
      <c r="C5" s="14"/>
      <c r="D5" s="14"/>
      <c r="E5" s="14"/>
      <c r="F5" s="13"/>
    </row>
    <row r="6" spans="1:10" ht="15.6">
      <c r="F6" s="15" t="s">
        <v>3</v>
      </c>
    </row>
    <row r="7" spans="1:10" ht="15.6">
      <c r="A7" s="58" t="s">
        <v>0</v>
      </c>
      <c r="B7" s="58" t="s">
        <v>38</v>
      </c>
      <c r="C7" s="59" t="s">
        <v>29</v>
      </c>
      <c r="D7" s="59" t="s">
        <v>31</v>
      </c>
      <c r="E7" s="58" t="s">
        <v>45</v>
      </c>
      <c r="F7" s="58"/>
    </row>
    <row r="8" spans="1:10" ht="31.2">
      <c r="A8" s="58"/>
      <c r="B8" s="58"/>
      <c r="C8" s="59"/>
      <c r="D8" s="59"/>
      <c r="E8" s="16" t="s">
        <v>46</v>
      </c>
      <c r="F8" s="17" t="s">
        <v>47</v>
      </c>
    </row>
    <row r="9" spans="1:10" s="19" customFormat="1" ht="10.199999999999999">
      <c r="A9" s="7" t="s">
        <v>1</v>
      </c>
      <c r="B9" s="7" t="s">
        <v>2</v>
      </c>
      <c r="C9" s="8">
        <v>1</v>
      </c>
      <c r="D9" s="8">
        <v>2</v>
      </c>
      <c r="E9" s="8" t="s">
        <v>48</v>
      </c>
      <c r="F9" s="7" t="s">
        <v>49</v>
      </c>
      <c r="G9" s="18"/>
    </row>
    <row r="10" spans="1:10" s="25" customFormat="1" ht="22.5" customHeight="1">
      <c r="A10" s="20" t="s">
        <v>1</v>
      </c>
      <c r="B10" s="21" t="s">
        <v>39</v>
      </c>
      <c r="C10" s="22">
        <f>C11+C12+SUM(C15:C19)</f>
        <v>10342187</v>
      </c>
      <c r="D10" s="22">
        <f>D11+D12+SUM(D15:D19)</f>
        <v>16309760.082838003</v>
      </c>
      <c r="E10" s="22">
        <f>E11+E12+SUM(E15:E19)</f>
        <v>5967573.0828380007</v>
      </c>
      <c r="F10" s="23">
        <f>D10/C10</f>
        <v>1.5770126843421031</v>
      </c>
      <c r="G10" s="1"/>
      <c r="H10" s="24"/>
    </row>
    <row r="11" spans="1:10" ht="22.5" customHeight="1">
      <c r="A11" s="5" t="s">
        <v>8</v>
      </c>
      <c r="B11" s="6" t="s">
        <v>50</v>
      </c>
      <c r="C11" s="3">
        <v>8219950</v>
      </c>
      <c r="D11" s="3">
        <v>10055154.26627</v>
      </c>
      <c r="E11" s="3">
        <f>D11-C11</f>
        <v>1835204.2662700005</v>
      </c>
      <c r="F11" s="26">
        <f>D11/C11</f>
        <v>1.2232622176862391</v>
      </c>
      <c r="H11" s="24"/>
      <c r="J11" s="10"/>
    </row>
    <row r="12" spans="1:10" ht="23.25" customHeight="1">
      <c r="A12" s="5" t="s">
        <v>4</v>
      </c>
      <c r="B12" s="6" t="s">
        <v>51</v>
      </c>
      <c r="C12" s="3">
        <f>SUM(C13:C14)</f>
        <v>2122237</v>
      </c>
      <c r="D12" s="3">
        <f>SUM(D13:D14)</f>
        <v>2548349.6136229998</v>
      </c>
      <c r="E12" s="3">
        <f>SUM(E13:E14)</f>
        <v>426112.61362299998</v>
      </c>
      <c r="F12" s="26">
        <f>D12/C12</f>
        <v>1.2007846501700798</v>
      </c>
      <c r="G12" s="12" t="s">
        <v>52</v>
      </c>
      <c r="H12" s="24"/>
      <c r="J12" s="10"/>
    </row>
    <row r="13" spans="1:10" ht="23.25" customHeight="1">
      <c r="A13" s="27">
        <v>1</v>
      </c>
      <c r="B13" s="28" t="s">
        <v>53</v>
      </c>
      <c r="C13" s="4">
        <v>1092646</v>
      </c>
      <c r="D13" s="4">
        <v>1092646</v>
      </c>
      <c r="E13" s="4">
        <f t="shared" ref="E13:E19" si="0">D13-C13</f>
        <v>0</v>
      </c>
      <c r="F13" s="29">
        <f>D13/C13</f>
        <v>1</v>
      </c>
      <c r="G13" s="30"/>
      <c r="H13" s="24"/>
    </row>
    <row r="14" spans="1:10" ht="23.25" customHeight="1">
      <c r="A14" s="27">
        <v>2</v>
      </c>
      <c r="B14" s="28" t="s">
        <v>54</v>
      </c>
      <c r="C14" s="4">
        <f>1028591+1000</f>
        <v>1029591</v>
      </c>
      <c r="D14" s="4">
        <v>1455703.613623</v>
      </c>
      <c r="E14" s="4">
        <f t="shared" si="0"/>
        <v>426112.61362299998</v>
      </c>
      <c r="F14" s="29">
        <f>D14/C14</f>
        <v>1.4138659075526108</v>
      </c>
      <c r="H14" s="24"/>
    </row>
    <row r="15" spans="1:10" ht="23.25" customHeight="1">
      <c r="A15" s="5" t="s">
        <v>5</v>
      </c>
      <c r="B15" s="6" t="s">
        <v>55</v>
      </c>
      <c r="C15" s="3"/>
      <c r="D15" s="3"/>
      <c r="E15" s="3">
        <f t="shared" si="0"/>
        <v>0</v>
      </c>
      <c r="F15" s="26"/>
      <c r="H15" s="24"/>
    </row>
    <row r="16" spans="1:10" ht="23.25" customHeight="1">
      <c r="A16" s="5" t="s">
        <v>6</v>
      </c>
      <c r="B16" s="6" t="s">
        <v>25</v>
      </c>
      <c r="C16" s="3"/>
      <c r="D16" s="3">
        <v>32453.732507000001</v>
      </c>
      <c r="E16" s="3">
        <f t="shared" si="0"/>
        <v>32453.732507000001</v>
      </c>
      <c r="F16" s="26"/>
      <c r="H16" s="24"/>
    </row>
    <row r="17" spans="1:8" ht="23.25" customHeight="1">
      <c r="A17" s="5" t="s">
        <v>16</v>
      </c>
      <c r="B17" s="6" t="s">
        <v>56</v>
      </c>
      <c r="C17" s="3"/>
      <c r="D17" s="3">
        <v>3603520.3096790002</v>
      </c>
      <c r="E17" s="3">
        <f t="shared" si="0"/>
        <v>3603520.3096790002</v>
      </c>
      <c r="F17" s="26"/>
      <c r="H17" s="24"/>
    </row>
    <row r="18" spans="1:8" ht="23.25" customHeight="1">
      <c r="A18" s="5" t="s">
        <v>28</v>
      </c>
      <c r="B18" s="6" t="s">
        <v>57</v>
      </c>
      <c r="C18" s="3"/>
      <c r="D18" s="3">
        <v>57285.540053999997</v>
      </c>
      <c r="E18" s="3">
        <f t="shared" si="0"/>
        <v>57285.540053999997</v>
      </c>
      <c r="F18" s="26"/>
      <c r="H18" s="24"/>
    </row>
    <row r="19" spans="1:8" ht="23.25" customHeight="1">
      <c r="A19" s="5" t="s">
        <v>30</v>
      </c>
      <c r="B19" s="6" t="s">
        <v>58</v>
      </c>
      <c r="C19" s="3"/>
      <c r="D19" s="3">
        <v>12996.620704999999</v>
      </c>
      <c r="E19" s="3">
        <f t="shared" si="0"/>
        <v>12996.620704999999</v>
      </c>
      <c r="F19" s="26"/>
      <c r="H19" s="24"/>
    </row>
    <row r="20" spans="1:8" s="25" customFormat="1" ht="23.25" customHeight="1">
      <c r="A20" s="5" t="s">
        <v>2</v>
      </c>
      <c r="B20" s="6" t="s">
        <v>40</v>
      </c>
      <c r="C20" s="31">
        <f>C21+C29+C40+C41</f>
        <v>10397987</v>
      </c>
      <c r="D20" s="31">
        <f>D21+D29+D40+D41</f>
        <v>16241430.726885999</v>
      </c>
      <c r="E20" s="31">
        <f>E21+E29+E40+E41</f>
        <v>5843443.7268859996</v>
      </c>
      <c r="F20" s="26">
        <f t="shared" ref="F20:F26" si="1">D20/C20</f>
        <v>1.561978364358986</v>
      </c>
      <c r="G20" s="1"/>
      <c r="H20" s="24"/>
    </row>
    <row r="21" spans="1:8" s="32" customFormat="1" ht="23.25" customHeight="1">
      <c r="A21" s="5" t="s">
        <v>8</v>
      </c>
      <c r="B21" s="6" t="s">
        <v>41</v>
      </c>
      <c r="C21" s="31">
        <f>SUM(C22:C28)</f>
        <v>9368396</v>
      </c>
      <c r="D21" s="31">
        <f>SUM(D22:D28)</f>
        <v>9257469.0580499992</v>
      </c>
      <c r="E21" s="31">
        <f>SUM(E22:E28)</f>
        <v>-110926.94195000018</v>
      </c>
      <c r="F21" s="26">
        <f t="shared" si="1"/>
        <v>0.98815945206095035</v>
      </c>
      <c r="G21" s="12"/>
      <c r="H21" s="24"/>
    </row>
    <row r="22" spans="1:8" ht="23.25" customHeight="1">
      <c r="A22" s="27">
        <v>1</v>
      </c>
      <c r="B22" s="28" t="s">
        <v>26</v>
      </c>
      <c r="C22" s="33">
        <v>3230380</v>
      </c>
      <c r="D22" s="52">
        <v>3283625.0489650001</v>
      </c>
      <c r="E22" s="33">
        <f t="shared" ref="E22:E28" si="2">D22-C22</f>
        <v>53245.048965000082</v>
      </c>
      <c r="F22" s="29">
        <f t="shared" si="1"/>
        <v>1.0164825961543225</v>
      </c>
      <c r="H22" s="24"/>
    </row>
    <row r="23" spans="1:8" ht="23.25" customHeight="1">
      <c r="A23" s="27">
        <v>2</v>
      </c>
      <c r="B23" s="28" t="s">
        <v>10</v>
      </c>
      <c r="C23" s="33">
        <v>5950758</v>
      </c>
      <c r="D23" s="33">
        <v>5857334.8162869997</v>
      </c>
      <c r="E23" s="33">
        <f t="shared" si="2"/>
        <v>-93423.183713000268</v>
      </c>
      <c r="F23" s="29">
        <f t="shared" si="1"/>
        <v>0.98430062460731893</v>
      </c>
      <c r="H23" s="24"/>
    </row>
    <row r="24" spans="1:8" ht="23.25" customHeight="1">
      <c r="A24" s="27">
        <v>3</v>
      </c>
      <c r="B24" s="28" t="s">
        <v>11</v>
      </c>
      <c r="C24" s="33"/>
      <c r="D24" s="33">
        <v>655.79748300000006</v>
      </c>
      <c r="E24" s="33">
        <f t="shared" si="2"/>
        <v>655.79748300000006</v>
      </c>
      <c r="F24" s="29"/>
      <c r="H24" s="24"/>
    </row>
    <row r="25" spans="1:8" ht="23.25" customHeight="1">
      <c r="A25" s="27">
        <v>4</v>
      </c>
      <c r="B25" s="28" t="s">
        <v>18</v>
      </c>
      <c r="C25" s="33">
        <v>1000</v>
      </c>
      <c r="D25" s="33">
        <v>1000</v>
      </c>
      <c r="E25" s="33">
        <f t="shared" si="2"/>
        <v>0</v>
      </c>
      <c r="F25" s="29">
        <f t="shared" si="1"/>
        <v>1</v>
      </c>
      <c r="H25" s="24"/>
    </row>
    <row r="26" spans="1:8" ht="23.25" customHeight="1">
      <c r="A26" s="27">
        <v>5</v>
      </c>
      <c r="B26" s="28" t="s">
        <v>19</v>
      </c>
      <c r="C26" s="33">
        <v>186258</v>
      </c>
      <c r="D26" s="33">
        <v>108614.054395</v>
      </c>
      <c r="E26" s="33">
        <f t="shared" si="2"/>
        <v>-77643.945605000001</v>
      </c>
      <c r="F26" s="29">
        <f t="shared" si="1"/>
        <v>0.58313766063739547</v>
      </c>
      <c r="H26" s="24"/>
    </row>
    <row r="27" spans="1:8" ht="23.25" customHeight="1">
      <c r="A27" s="27">
        <v>6</v>
      </c>
      <c r="B27" s="28" t="s">
        <v>12</v>
      </c>
      <c r="C27" s="33">
        <v>0</v>
      </c>
      <c r="D27" s="33">
        <v>0</v>
      </c>
      <c r="E27" s="33">
        <f t="shared" si="2"/>
        <v>0</v>
      </c>
      <c r="F27" s="29"/>
      <c r="H27" s="24"/>
    </row>
    <row r="28" spans="1:8" ht="23.25" customHeight="1">
      <c r="A28" s="27">
        <v>7</v>
      </c>
      <c r="B28" s="28" t="s">
        <v>59</v>
      </c>
      <c r="C28" s="33"/>
      <c r="D28" s="33">
        <v>6239.3409199999996</v>
      </c>
      <c r="E28" s="33">
        <f t="shared" si="2"/>
        <v>6239.3409199999996</v>
      </c>
      <c r="F28" s="29"/>
      <c r="H28" s="24"/>
    </row>
    <row r="29" spans="1:8" ht="23.25" customHeight="1">
      <c r="A29" s="5" t="s">
        <v>4</v>
      </c>
      <c r="B29" s="6" t="s">
        <v>20</v>
      </c>
      <c r="C29" s="31">
        <f>C30+C33</f>
        <v>1029591</v>
      </c>
      <c r="D29" s="31">
        <f>D30+D33</f>
        <v>1119544.3937410002</v>
      </c>
      <c r="E29" s="31">
        <f>E30+E33</f>
        <v>89953.393741000109</v>
      </c>
      <c r="F29" s="26">
        <f>D29/C29</f>
        <v>1.087368084745302</v>
      </c>
      <c r="H29" s="24"/>
    </row>
    <row r="30" spans="1:8" ht="23.25" customHeight="1">
      <c r="A30" s="34">
        <v>1</v>
      </c>
      <c r="B30" s="35" t="s">
        <v>21</v>
      </c>
      <c r="C30" s="36">
        <f>SUM(C31:C32)</f>
        <v>0</v>
      </c>
      <c r="D30" s="36">
        <f>SUM(D31:D32)</f>
        <v>126377.6085</v>
      </c>
      <c r="E30" s="36">
        <f>SUM(E31:E32)</f>
        <v>126377.6085</v>
      </c>
      <c r="F30" s="37"/>
      <c r="H30" s="24"/>
    </row>
    <row r="31" spans="1:8" ht="23.25" hidden="1" customHeight="1">
      <c r="A31" s="38" t="s">
        <v>42</v>
      </c>
      <c r="B31" s="28" t="s">
        <v>60</v>
      </c>
      <c r="C31" s="33"/>
      <c r="D31" s="52">
        <v>93488.750560999993</v>
      </c>
      <c r="E31" s="33">
        <f>D31-C31</f>
        <v>93488.750560999993</v>
      </c>
      <c r="F31" s="29"/>
      <c r="H31" s="24"/>
    </row>
    <row r="32" spans="1:8" ht="23.25" hidden="1" customHeight="1">
      <c r="A32" s="38" t="s">
        <v>43</v>
      </c>
      <c r="B32" s="28" t="s">
        <v>61</v>
      </c>
      <c r="C32" s="33"/>
      <c r="D32" s="52">
        <v>32888.857939000001</v>
      </c>
      <c r="E32" s="33">
        <f>D32-C32</f>
        <v>32888.857939000001</v>
      </c>
      <c r="F32" s="29"/>
      <c r="H32" s="24"/>
    </row>
    <row r="33" spans="1:8" ht="23.25" customHeight="1">
      <c r="A33" s="34">
        <v>2</v>
      </c>
      <c r="B33" s="35" t="s">
        <v>22</v>
      </c>
      <c r="C33" s="36">
        <f>C34+C37</f>
        <v>1029591</v>
      </c>
      <c r="D33" s="36">
        <f>D34+D37</f>
        <v>993166.78524100012</v>
      </c>
      <c r="E33" s="36">
        <f>E34+E37</f>
        <v>-36424.214758999893</v>
      </c>
      <c r="F33" s="37">
        <f t="shared" ref="F33:F39" si="3">D33/C33</f>
        <v>0.96462263679558202</v>
      </c>
      <c r="H33" s="24"/>
    </row>
    <row r="34" spans="1:8" ht="23.25" hidden="1" customHeight="1">
      <c r="A34" s="38" t="s">
        <v>62</v>
      </c>
      <c r="B34" s="28" t="s">
        <v>60</v>
      </c>
      <c r="C34" s="33">
        <f>SUM(C35:C36)</f>
        <v>935449</v>
      </c>
      <c r="D34" s="33">
        <f>SUM(D35:D36)</f>
        <v>844812.57029100007</v>
      </c>
      <c r="E34" s="33">
        <f>SUM(E35:E36)</f>
        <v>-90636.429708999916</v>
      </c>
      <c r="F34" s="29">
        <f t="shared" si="3"/>
        <v>0.90310917034600502</v>
      </c>
      <c r="H34" s="24"/>
    </row>
    <row r="35" spans="1:8" s="43" customFormat="1" ht="23.25" hidden="1" customHeight="1">
      <c r="A35" s="39" t="s">
        <v>42</v>
      </c>
      <c r="B35" s="40" t="s">
        <v>63</v>
      </c>
      <c r="C35" s="41">
        <v>107903</v>
      </c>
      <c r="D35" s="41">
        <v>69817.101009999998</v>
      </c>
      <c r="E35" s="41">
        <f>D35-C35</f>
        <v>-38085.898990000002</v>
      </c>
      <c r="F35" s="29">
        <f t="shared" si="3"/>
        <v>0.64703577296275361</v>
      </c>
      <c r="G35" s="42"/>
      <c r="H35" s="24"/>
    </row>
    <row r="36" spans="1:8" s="43" customFormat="1" ht="23.25" hidden="1" customHeight="1">
      <c r="A36" s="39" t="s">
        <v>43</v>
      </c>
      <c r="B36" s="40" t="s">
        <v>64</v>
      </c>
      <c r="C36" s="41">
        <v>827546</v>
      </c>
      <c r="D36" s="41">
        <v>774995.46928100009</v>
      </c>
      <c r="E36" s="41">
        <f>D36-C36</f>
        <v>-52550.530718999915</v>
      </c>
      <c r="F36" s="29">
        <f t="shared" si="3"/>
        <v>0.93649835692638239</v>
      </c>
      <c r="G36" s="42"/>
      <c r="H36" s="24"/>
    </row>
    <row r="37" spans="1:8" ht="23.25" hidden="1" customHeight="1">
      <c r="A37" s="38" t="s">
        <v>65</v>
      </c>
      <c r="B37" s="28" t="s">
        <v>61</v>
      </c>
      <c r="C37" s="33">
        <f>SUM(C38:C39)</f>
        <v>94142</v>
      </c>
      <c r="D37" s="33">
        <f>SUM(D38:D39)</f>
        <v>148354.21495000002</v>
      </c>
      <c r="E37" s="33">
        <f>SUM(E38:E39)</f>
        <v>54212.214950000023</v>
      </c>
      <c r="F37" s="29">
        <f t="shared" si="3"/>
        <v>1.5758557811603751</v>
      </c>
      <c r="H37" s="24"/>
    </row>
    <row r="38" spans="1:8" s="43" customFormat="1" ht="23.25" hidden="1" customHeight="1">
      <c r="A38" s="39" t="s">
        <v>42</v>
      </c>
      <c r="B38" s="40" t="s">
        <v>66</v>
      </c>
      <c r="C38" s="41">
        <v>2010</v>
      </c>
      <c r="D38" s="41">
        <v>0</v>
      </c>
      <c r="E38" s="41">
        <f>D38-C38</f>
        <v>-2010</v>
      </c>
      <c r="F38" s="44">
        <f t="shared" si="3"/>
        <v>0</v>
      </c>
      <c r="G38" s="42"/>
      <c r="H38" s="24"/>
    </row>
    <row r="39" spans="1:8" s="43" customFormat="1" ht="23.25" hidden="1" customHeight="1">
      <c r="A39" s="39" t="s">
        <v>43</v>
      </c>
      <c r="B39" s="40" t="s">
        <v>17</v>
      </c>
      <c r="C39" s="41">
        <v>92132</v>
      </c>
      <c r="D39" s="41">
        <v>148354.21495000002</v>
      </c>
      <c r="E39" s="41">
        <f>D39-C39</f>
        <v>56222.214950000023</v>
      </c>
      <c r="F39" s="44">
        <f t="shared" si="3"/>
        <v>1.6102354768158731</v>
      </c>
      <c r="G39" s="42"/>
      <c r="H39" s="24"/>
    </row>
    <row r="40" spans="1:8" ht="23.25" customHeight="1">
      <c r="A40" s="5" t="s">
        <v>5</v>
      </c>
      <c r="B40" s="6" t="s">
        <v>23</v>
      </c>
      <c r="C40" s="31"/>
      <c r="D40" s="53">
        <v>5806581.0051330002</v>
      </c>
      <c r="E40" s="31">
        <f>D40-C40</f>
        <v>5806581.0051330002</v>
      </c>
      <c r="F40" s="26"/>
      <c r="H40" s="24"/>
    </row>
    <row r="41" spans="1:8" ht="23.25" customHeight="1">
      <c r="A41" s="5" t="s">
        <v>6</v>
      </c>
      <c r="B41" s="6" t="s">
        <v>67</v>
      </c>
      <c r="C41" s="31"/>
      <c r="D41" s="31">
        <v>57836.269961999998</v>
      </c>
      <c r="E41" s="31">
        <f>D41-C41</f>
        <v>57836.269961999998</v>
      </c>
      <c r="F41" s="26"/>
      <c r="H41" s="24"/>
    </row>
    <row r="42" spans="1:8" s="25" customFormat="1" ht="23.25" customHeight="1">
      <c r="A42" s="5" t="s">
        <v>7</v>
      </c>
      <c r="B42" s="6" t="s">
        <v>32</v>
      </c>
      <c r="C42" s="31">
        <f>C10-C20</f>
        <v>-55800</v>
      </c>
      <c r="D42" s="31">
        <f>D10-D20</f>
        <v>68329.355952003971</v>
      </c>
      <c r="E42" s="31">
        <f>D42-C42</f>
        <v>124129.35595200397</v>
      </c>
      <c r="F42" s="26">
        <f>D42/C42</f>
        <v>-1.2245404292473829</v>
      </c>
      <c r="G42" s="45"/>
      <c r="H42" s="24"/>
    </row>
    <row r="43" spans="1:8" s="25" customFormat="1" ht="23.25" customHeight="1">
      <c r="A43" s="5" t="s">
        <v>9</v>
      </c>
      <c r="B43" s="6" t="s">
        <v>33</v>
      </c>
      <c r="C43" s="31">
        <f>SUM(C44:C45)</f>
        <v>6100</v>
      </c>
      <c r="D43" s="31">
        <f t="shared" ref="D43:E43" si="4">SUM(D44:D45)</f>
        <v>6239.3409199999996</v>
      </c>
      <c r="E43" s="31">
        <f t="shared" si="4"/>
        <v>139.34091999999964</v>
      </c>
      <c r="F43" s="26">
        <f>D43/C43</f>
        <v>1.0228427737704917</v>
      </c>
      <c r="G43" s="1"/>
      <c r="H43" s="24"/>
    </row>
    <row r="44" spans="1:8" s="47" customFormat="1" ht="23.25" customHeight="1">
      <c r="A44" s="5" t="s">
        <v>8</v>
      </c>
      <c r="B44" s="6" t="s">
        <v>13</v>
      </c>
      <c r="C44" s="31"/>
      <c r="D44" s="31"/>
      <c r="E44" s="31"/>
      <c r="F44" s="26"/>
      <c r="G44" s="46"/>
      <c r="H44" s="24"/>
    </row>
    <row r="45" spans="1:8" s="47" customFormat="1" ht="37.5" customHeight="1">
      <c r="A45" s="5" t="s">
        <v>4</v>
      </c>
      <c r="B45" s="6" t="s">
        <v>24</v>
      </c>
      <c r="C45" s="31">
        <f>SUM(C46:C49)</f>
        <v>6100</v>
      </c>
      <c r="D45" s="31">
        <f>SUM(D46:D49)</f>
        <v>6239.3409199999996</v>
      </c>
      <c r="E45" s="31">
        <f>SUM(E46:E49)</f>
        <v>139.34091999999964</v>
      </c>
      <c r="F45" s="26">
        <f>D45/C45</f>
        <v>1.0228427737704917</v>
      </c>
      <c r="G45" s="46"/>
      <c r="H45" s="24"/>
    </row>
    <row r="46" spans="1:8" s="25" customFormat="1" ht="23.25" customHeight="1">
      <c r="A46" s="27">
        <v>1</v>
      </c>
      <c r="B46" s="28" t="s">
        <v>68</v>
      </c>
      <c r="C46" s="33"/>
      <c r="D46" s="33"/>
      <c r="E46" s="33"/>
      <c r="F46" s="29"/>
      <c r="G46" s="1"/>
      <c r="H46" s="24"/>
    </row>
    <row r="47" spans="1:8" s="25" customFormat="1" ht="23.25" customHeight="1">
      <c r="A47" s="27">
        <v>2</v>
      </c>
      <c r="B47" s="28" t="s">
        <v>69</v>
      </c>
      <c r="C47" s="33"/>
      <c r="D47" s="33"/>
      <c r="E47" s="33"/>
      <c r="F47" s="29"/>
      <c r="G47" s="1"/>
      <c r="H47" s="24"/>
    </row>
    <row r="48" spans="1:8" s="25" customFormat="1" ht="23.25" customHeight="1">
      <c r="A48" s="27">
        <v>3</v>
      </c>
      <c r="B48" s="28" t="s">
        <v>70</v>
      </c>
      <c r="C48" s="33"/>
      <c r="D48" s="33"/>
      <c r="E48" s="33"/>
      <c r="F48" s="29"/>
      <c r="G48" s="1"/>
      <c r="H48" s="24"/>
    </row>
    <row r="49" spans="1:8" s="25" customFormat="1" ht="23.25" customHeight="1">
      <c r="A49" s="27">
        <v>4</v>
      </c>
      <c r="B49" s="28" t="s">
        <v>71</v>
      </c>
      <c r="C49" s="33">
        <v>6100</v>
      </c>
      <c r="D49" s="33">
        <v>6239.3409199999996</v>
      </c>
      <c r="E49" s="33">
        <f>D49-C49</f>
        <v>139.34091999999964</v>
      </c>
      <c r="F49" s="29">
        <f>D49/C49</f>
        <v>1.0228427737704917</v>
      </c>
      <c r="G49" s="1"/>
      <c r="H49" s="24"/>
    </row>
    <row r="50" spans="1:8" s="25" customFormat="1" ht="23.25" customHeight="1">
      <c r="A50" s="5" t="s">
        <v>72</v>
      </c>
      <c r="B50" s="6" t="s">
        <v>27</v>
      </c>
      <c r="C50" s="31">
        <f>C51+C52</f>
        <v>55800</v>
      </c>
      <c r="D50" s="31">
        <f>D51+D52</f>
        <v>12996.620704999999</v>
      </c>
      <c r="E50" s="31">
        <f>E51+E52</f>
        <v>-42803.379294999999</v>
      </c>
      <c r="F50" s="26">
        <f>D50/C50</f>
        <v>0.23291434955197132</v>
      </c>
      <c r="G50" s="1"/>
      <c r="H50" s="24"/>
    </row>
    <row r="51" spans="1:8" ht="23.25" customHeight="1">
      <c r="A51" s="27" t="s">
        <v>8</v>
      </c>
      <c r="B51" s="28" t="s">
        <v>14</v>
      </c>
      <c r="C51" s="33">
        <v>55800</v>
      </c>
      <c r="D51" s="33">
        <v>12996.620704999999</v>
      </c>
      <c r="E51" s="33">
        <f>D51-C51</f>
        <v>-42803.379294999999</v>
      </c>
      <c r="F51" s="29">
        <f>D51/C51</f>
        <v>0.23291434955197132</v>
      </c>
      <c r="H51" s="24"/>
    </row>
    <row r="52" spans="1:8" ht="23.25" customHeight="1">
      <c r="A52" s="27" t="s">
        <v>4</v>
      </c>
      <c r="B52" s="28" t="s">
        <v>15</v>
      </c>
      <c r="C52" s="33"/>
      <c r="D52" s="33"/>
      <c r="E52" s="33"/>
      <c r="F52" s="29"/>
      <c r="H52" s="24"/>
    </row>
    <row r="53" spans="1:8" s="25" customFormat="1" ht="23.25" customHeight="1">
      <c r="A53" s="48" t="s">
        <v>44</v>
      </c>
      <c r="B53" s="49" t="s">
        <v>34</v>
      </c>
      <c r="C53" s="50">
        <v>103145</v>
      </c>
      <c r="D53" s="50">
        <v>46016.761204000002</v>
      </c>
      <c r="E53" s="50">
        <f>D53-C53</f>
        <v>-57128.238795999998</v>
      </c>
      <c r="F53" s="51">
        <f>D53/C53</f>
        <v>0.44613661548305783</v>
      </c>
      <c r="G53" s="1"/>
      <c r="H53" s="24"/>
    </row>
    <row r="54" spans="1:8" ht="63" hidden="1" customHeight="1">
      <c r="A54" s="55" t="s">
        <v>73</v>
      </c>
      <c r="B54" s="55"/>
      <c r="C54" s="55"/>
      <c r="D54" s="55"/>
      <c r="E54" s="55"/>
      <c r="F54" s="55"/>
    </row>
  </sheetData>
  <mergeCells count="9">
    <mergeCell ref="D1:G1"/>
    <mergeCell ref="A54:F54"/>
    <mergeCell ref="A3:F3"/>
    <mergeCell ref="A4:F4"/>
    <mergeCell ref="A7:A8"/>
    <mergeCell ref="B7:B8"/>
    <mergeCell ref="C7:C8"/>
    <mergeCell ref="D7:D8"/>
    <mergeCell ref="E7:F7"/>
  </mergeCells>
  <pageMargins left="0.51181102362204722" right="0" top="0.74803149606299213" bottom="0.74803149606299213" header="0.31496062992125984" footer="0.31496062992125984"/>
  <pageSetup orientation="portrait"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SL 62</vt:lpstr>
      <vt:lpstr>'SL 62'!Print_Titles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Đỗ Thị Hồng Thắm</cp:lastModifiedBy>
  <cp:lastPrinted>2024-07-18T09:28:39Z</cp:lastPrinted>
  <dcterms:created xsi:type="dcterms:W3CDTF">2017-04-26T02:19:00Z</dcterms:created>
  <dcterms:modified xsi:type="dcterms:W3CDTF">2024-07-23T02:13:18Z</dcterms:modified>
</cp:coreProperties>
</file>