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Ho so Quan ly Ngan sach\Cong khai tai chinh NS\Nop bao cao trang CKNS BTC\NAM 2024\6. BS QT NSNN 2022\"/>
    </mc:Choice>
  </mc:AlternateContent>
  <bookViews>
    <workbookView xWindow="0" yWindow="0" windowWidth="20496" windowHeight="7656"/>
  </bookViews>
  <sheets>
    <sheet name="SL 65" sheetId="74" r:id="rId1"/>
  </sheets>
  <definedNames>
    <definedName name="_xlnm.Print_Titles" localSheetId="0">'SL 65'!$5:$7</definedName>
  </definedNames>
  <calcPr calcId="162913"/>
</workbook>
</file>

<file path=xl/calcChain.xml><?xml version="1.0" encoding="utf-8"?>
<calcChain xmlns="http://schemas.openxmlformats.org/spreadsheetml/2006/main">
  <c r="E79" i="74" l="1"/>
  <c r="E78" i="74"/>
  <c r="E77" i="74"/>
  <c r="E76" i="74"/>
  <c r="F75" i="74"/>
  <c r="E75" i="74"/>
  <c r="F74" i="74"/>
  <c r="E74" i="74"/>
  <c r="E73" i="74"/>
  <c r="E72" i="74"/>
  <c r="F71" i="74"/>
  <c r="E71" i="74"/>
  <c r="F70" i="74"/>
  <c r="E70" i="74"/>
  <c r="F69" i="74"/>
  <c r="E69" i="74"/>
  <c r="E68" i="74"/>
  <c r="E67" i="74"/>
  <c r="E66" i="74"/>
  <c r="E65" i="74" s="1"/>
  <c r="D65" i="74"/>
  <c r="F65" i="74" s="1"/>
  <c r="C65" i="74"/>
  <c r="C56" i="74" s="1"/>
  <c r="C41" i="74" s="1"/>
  <c r="E64" i="74"/>
  <c r="E63" i="74"/>
  <c r="E62" i="74" s="1"/>
  <c r="D62" i="74"/>
  <c r="E61" i="74"/>
  <c r="E60" i="74"/>
  <c r="E59" i="74"/>
  <c r="E58" i="74"/>
  <c r="D58" i="74"/>
  <c r="D56" i="74" s="1"/>
  <c r="F57" i="74"/>
  <c r="E57" i="74"/>
  <c r="F55" i="74"/>
  <c r="E55" i="74"/>
  <c r="F54" i="74"/>
  <c r="E54" i="74"/>
  <c r="F53" i="74"/>
  <c r="E53" i="74"/>
  <c r="F52" i="74"/>
  <c r="E52" i="74"/>
  <c r="F51" i="74"/>
  <c r="E51" i="74"/>
  <c r="F50" i="74"/>
  <c r="E50" i="74"/>
  <c r="F49" i="74"/>
  <c r="E49" i="74"/>
  <c r="F48" i="74"/>
  <c r="E48" i="74"/>
  <c r="F47" i="74"/>
  <c r="E47" i="74"/>
  <c r="F46" i="74"/>
  <c r="E46" i="74"/>
  <c r="F45" i="74"/>
  <c r="E45" i="74"/>
  <c r="F44" i="74"/>
  <c r="E44" i="74"/>
  <c r="F43" i="74"/>
  <c r="E43" i="74"/>
  <c r="E42" i="74" s="1"/>
  <c r="D42" i="74"/>
  <c r="F42" i="74" s="1"/>
  <c r="C42" i="74"/>
  <c r="F40" i="74"/>
  <c r="E40" i="74"/>
  <c r="F39" i="74"/>
  <c r="E39" i="74"/>
  <c r="D25" i="74"/>
  <c r="F25" i="74" s="1"/>
  <c r="F24" i="74"/>
  <c r="E24" i="74"/>
  <c r="E23" i="74"/>
  <c r="F22" i="74"/>
  <c r="E22" i="74"/>
  <c r="E21" i="74"/>
  <c r="D21" i="74"/>
  <c r="F21" i="74" s="1"/>
  <c r="C21" i="74"/>
  <c r="F20" i="74"/>
  <c r="E20" i="74"/>
  <c r="F19" i="74"/>
  <c r="E19" i="74"/>
  <c r="F18" i="74"/>
  <c r="E18" i="74"/>
  <c r="E16" i="74" s="1"/>
  <c r="F17" i="74"/>
  <c r="E17" i="74"/>
  <c r="D16" i="74"/>
  <c r="F16" i="74" s="1"/>
  <c r="C16" i="74"/>
  <c r="C15" i="74" s="1"/>
  <c r="C25" i="74" s="1"/>
  <c r="D15" i="74"/>
  <c r="F15" i="74" s="1"/>
  <c r="C14" i="74"/>
  <c r="C13" i="74" s="1"/>
  <c r="F11" i="74"/>
  <c r="E11" i="74"/>
  <c r="E9" i="74" s="1"/>
  <c r="F10" i="74"/>
  <c r="E10" i="74"/>
  <c r="D9" i="74"/>
  <c r="F9" i="74" s="1"/>
  <c r="C9" i="74"/>
  <c r="E14" i="74" l="1"/>
  <c r="E13" i="74" s="1"/>
  <c r="E15" i="74"/>
  <c r="C12" i="74"/>
  <c r="C8" i="74" s="1"/>
  <c r="E56" i="74"/>
  <c r="F56" i="74"/>
  <c r="D41" i="74"/>
  <c r="F41" i="74" s="1"/>
  <c r="E41" i="74"/>
  <c r="E25" i="74"/>
  <c r="D14" i="74"/>
  <c r="F14" i="74" l="1"/>
  <c r="D13" i="74"/>
  <c r="E12" i="74"/>
  <c r="E8" i="74" s="1"/>
  <c r="D12" i="74" l="1"/>
  <c r="F13" i="74"/>
  <c r="F12" i="74" l="1"/>
  <c r="D8" i="74"/>
  <c r="F8" i="74" s="1"/>
</calcChain>
</file>

<file path=xl/comments1.xml><?xml version="1.0" encoding="utf-8"?>
<comments xmlns="http://schemas.openxmlformats.org/spreadsheetml/2006/main">
  <authors>
    <author>Đỗ Thị Hồng Thắm</author>
  </authors>
  <commentList>
    <comment ref="D17" authorId="0" shapeId="0">
      <text>
        <r>
          <rPr>
            <b/>
            <sz val="9"/>
            <color indexed="81"/>
            <rFont val="Tahoma"/>
            <family val="2"/>
          </rPr>
          <t>Đỗ Thị Hồng Thắm:</t>
        </r>
        <r>
          <rPr>
            <sz val="9"/>
            <color indexed="81"/>
            <rFont val="Tahoma"/>
            <family val="2"/>
          </rPr>
          <t xml:space="preserve">
B52</t>
        </r>
      </text>
    </comment>
    <comment ref="D18" authorId="0" shapeId="0">
      <text>
        <r>
          <rPr>
            <b/>
            <sz val="9"/>
            <color indexed="81"/>
            <rFont val="Tahoma"/>
            <family val="2"/>
          </rPr>
          <t>Đỗ Thị Hồng Thắm:</t>
        </r>
        <r>
          <rPr>
            <sz val="9"/>
            <color indexed="81"/>
            <rFont val="Tahoma"/>
            <family val="2"/>
          </rPr>
          <t xml:space="preserve">
B52</t>
        </r>
      </text>
    </comment>
    <comment ref="D19" authorId="0" shapeId="0">
      <text>
        <r>
          <rPr>
            <b/>
            <sz val="9"/>
            <color indexed="81"/>
            <rFont val="Tahoma"/>
            <family val="2"/>
          </rPr>
          <t>Đỗ Thị Hồng Thắm:</t>
        </r>
        <r>
          <rPr>
            <sz val="9"/>
            <color indexed="81"/>
            <rFont val="Tahoma"/>
            <family val="2"/>
          </rPr>
          <t xml:space="preserve">
B52</t>
        </r>
      </text>
    </comment>
    <comment ref="D20" authorId="0" shapeId="0">
      <text>
        <r>
          <rPr>
            <b/>
            <sz val="9"/>
            <color indexed="81"/>
            <rFont val="Tahoma"/>
            <family val="2"/>
          </rPr>
          <t>Đỗ Thị Hồng Thắm:</t>
        </r>
        <r>
          <rPr>
            <sz val="9"/>
            <color indexed="81"/>
            <rFont val="Tahoma"/>
            <family val="2"/>
          </rPr>
          <t xml:space="preserve">
B52</t>
        </r>
      </text>
    </comment>
  </commentList>
</comments>
</file>

<file path=xl/sharedStrings.xml><?xml version="1.0" encoding="utf-8"?>
<sst xmlns="http://schemas.openxmlformats.org/spreadsheetml/2006/main" count="135" uniqueCount="124">
  <si>
    <t>Nội dung</t>
  </si>
  <si>
    <t>A</t>
  </si>
  <si>
    <t>B</t>
  </si>
  <si>
    <t>II</t>
  </si>
  <si>
    <t>III</t>
  </si>
  <si>
    <t>IV</t>
  </si>
  <si>
    <t>C</t>
  </si>
  <si>
    <t>I</t>
  </si>
  <si>
    <t>Chi thường xuyên</t>
  </si>
  <si>
    <t>Chi trả nợ lãi các khoản do chính quyền địa phương vay</t>
  </si>
  <si>
    <t>Chi tạo nguồn, điều chỉnh tiền lương</t>
  </si>
  <si>
    <t>V</t>
  </si>
  <si>
    <t>Dự phòng ngân sách</t>
  </si>
  <si>
    <t>Chi đầu tư phát triển</t>
  </si>
  <si>
    <t>Chi đầu tư cho các dự án</t>
  </si>
  <si>
    <t>Chi giáo dục - đào tạo và dạy nghề</t>
  </si>
  <si>
    <t>Chi đầu tư phát triển khác</t>
  </si>
  <si>
    <t>VI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</si>
  <si>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</si>
  <si>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</si>
  <si>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</si>
  <si>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</si>
  <si>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</si>
  <si>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</si>
  <si>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</si>
  <si>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</si>
  <si>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Dự toán</t>
  </si>
  <si>
    <t>VII</t>
  </si>
  <si>
    <t>Quyết toán</t>
  </si>
  <si>
    <t>1.1</t>
  </si>
  <si>
    <t>1.2</t>
  </si>
  <si>
    <t>CHI NGÂN SÁCH CẤP TỈNH THEO LĨNH VỰC</t>
  </si>
  <si>
    <t>1.3</t>
  </si>
  <si>
    <t>1.4</t>
  </si>
  <si>
    <t>1.5</t>
  </si>
  <si>
    <t>1.6</t>
  </si>
  <si>
    <t>1.7</t>
  </si>
  <si>
    <t>1.8</t>
  </si>
  <si>
    <t>1.9</t>
  </si>
  <si>
    <t>1.10</t>
  </si>
  <si>
    <t>CTMTQG Giảm nghèo bền vững</t>
  </si>
  <si>
    <t>CTMTQG Xây dựng nông thôn mới</t>
  </si>
  <si>
    <t>UBND TỈNH TÂY NINH</t>
  </si>
  <si>
    <t>Biểu số 65/CK-NSNN</t>
  </si>
  <si>
    <t>(Quyết toán đã được Hội đồng nhân dân phê chuẩn)</t>
  </si>
  <si>
    <t>TỔNG CHI NSĐP</t>
  </si>
  <si>
    <t>a</t>
  </si>
  <si>
    <t>b</t>
  </si>
  <si>
    <t>CHI NỘP NGÂN SÁCH CẤP TRÊN</t>
  </si>
  <si>
    <t>So sánh</t>
  </si>
  <si>
    <t>Tuyệt đối</t>
  </si>
  <si>
    <t>3=2-1</t>
  </si>
  <si>
    <t>4=2/1</t>
  </si>
  <si>
    <t>Chi trả nợ gốc vay đầu tư CSHT</t>
  </si>
  <si>
    <t>Vốn nước ngoài</t>
  </si>
  <si>
    <t>E</t>
  </si>
  <si>
    <t>Đơn vị tính: triệu đồng</t>
  </si>
  <si>
    <t>S
tt</t>
  </si>
  <si>
    <t>*</t>
  </si>
  <si>
    <t>Chi XDCB theo nguồn</t>
  </si>
  <si>
    <t>Chi từ nguồn NSĐP</t>
  </si>
  <si>
    <t>Chi từ nguồn thu tiền sử dụng đất</t>
  </si>
  <si>
    <t>c</t>
  </si>
  <si>
    <t>Chi từ nguồn thu xổ số kiến thiết</t>
  </si>
  <si>
    <t>d</t>
  </si>
  <si>
    <t>Chi từ nguồn bội chi NSĐP</t>
  </si>
  <si>
    <t>**</t>
  </si>
  <si>
    <t>Chi XDCB theo lĩnh vực</t>
  </si>
  <si>
    <t>Quốc phòng</t>
  </si>
  <si>
    <t>Giáo dục - đào tạo và dạy nghề</t>
  </si>
  <si>
    <t>Khoa học và công nghệ</t>
  </si>
  <si>
    <t>Y tế, dân số và gia đình</t>
  </si>
  <si>
    <t>Văn hóa thông tin</t>
  </si>
  <si>
    <t>Phát thanh, truyền hình, thông tấn</t>
  </si>
  <si>
    <t>Thể dục thể thao</t>
  </si>
  <si>
    <t>Bảo vệ môi trường</t>
  </si>
  <si>
    <t>Hoạt động của các cơ quan quản lý nhà nước, Đảng, đoàn thể</t>
  </si>
  <si>
    <t>Bảo đảm xã hội</t>
  </si>
  <si>
    <t>Chi đầu tư tạo lập Quỹ Phát triển đất</t>
  </si>
  <si>
    <t>Chi bổ sung quỹ dự trữ tài chính địa phương</t>
  </si>
  <si>
    <t>II.1</t>
  </si>
  <si>
    <t>II.2</t>
  </si>
  <si>
    <t>Dự án hoàn thiện, hiện đại hóa hồ sơ, bản đồ địa giới hành chính và xây dựng cơ sở dữ liệu địa giới hành chính</t>
  </si>
  <si>
    <t>Kinh phí thực hiện nhiệm vụ đảm bảo trật tự an toàn giao thông</t>
  </si>
  <si>
    <t>Kinh phí phân giới cắm mốc Việt Nam - Campuchia</t>
  </si>
  <si>
    <t>KP thực hiện công tác quản lý, bảo trì đường bộ địa phương</t>
  </si>
  <si>
    <t>CHI CHUYỂN NGUỒN</t>
  </si>
  <si>
    <t xml:space="preserve">An ninh và trật tự an toàn xã hội </t>
  </si>
  <si>
    <t>1.11</t>
  </si>
  <si>
    <t>Tương đối</t>
  </si>
  <si>
    <t xml:space="preserve">CHI BỔ SUNG CHO NGÂN SÁCH CẤP DƯỚI </t>
  </si>
  <si>
    <t>Chi bổ sung cân đối</t>
  </si>
  <si>
    <t>Chi bổ sung có mục tiêu</t>
  </si>
  <si>
    <t>Nguồn cân đối NSĐP</t>
  </si>
  <si>
    <t>Nguồn NSTW BSCMT</t>
  </si>
  <si>
    <t>Nguồn NSTW BSCMT - vốn trong nước</t>
  </si>
  <si>
    <t>Nguồn NSTW BSCMT - vốn CTMTQG</t>
  </si>
  <si>
    <t>Nguồn NSTW BSCMT - vốn nước ngoài</t>
  </si>
  <si>
    <t xml:space="preserve">Các hoạt động kinh tế </t>
  </si>
  <si>
    <t>1.12</t>
  </si>
  <si>
    <t>1.13</t>
  </si>
  <si>
    <t xml:space="preserve">Các nhiệm vụ chi khác </t>
  </si>
  <si>
    <t>Chi khoa học và công nghệ (2)</t>
  </si>
  <si>
    <t>Chi quốc phòng</t>
  </si>
  <si>
    <t>Chi an ninh và trật tự an toàn xã hội</t>
  </si>
  <si>
    <t>Chi thường xuyên khác</t>
  </si>
  <si>
    <t>II.2.1</t>
  </si>
  <si>
    <t>II.2.2</t>
  </si>
  <si>
    <t>KP sự nghiệp thực hiện CTMTQG</t>
  </si>
  <si>
    <t>II.2.3</t>
  </si>
  <si>
    <t>KP sự nghiệp thực hiện CTMT</t>
  </si>
  <si>
    <t>II.2.4</t>
  </si>
  <si>
    <t>KP sự nghiệp thực hiện một số nhiệm vụ</t>
  </si>
  <si>
    <r>
      <t>Ghi chú:</t>
    </r>
    <r>
      <rPr>
        <i/>
        <sz val="11"/>
        <rFont val="Times New Roman"/>
        <family val="1"/>
      </rPr>
      <t xml:space="preserve"> </t>
    </r>
  </si>
  <si>
    <t>(1) Ngân sách xã không có nhiệm vụ chi bổ sung cân đối cho ngân sách cấp dưới.</t>
  </si>
  <si>
    <t>(2) Theo quy định tại Điều 7, Điều 11 và Điều 39 Luật NSNN, ngân sách huyện, xã không có nhiệm vụ chi nghiên cứu khoa học và công nghệ, chi trả lãi vay, chi bổ sung quỹ dự trữ tài chính.</t>
  </si>
  <si>
    <t>(3) Lĩnh vực chi XDCB cột dự toán là lĩnh vực chi theo thực tế phân khai vốn cho dự án./.</t>
  </si>
  <si>
    <t>CTMTQG phát triển kinh tế - xã hội vùng đồng bào dân tộc thiểu số và miền núi</t>
  </si>
  <si>
    <t>Hỗ trợ Hội văn học nghệ thuật</t>
  </si>
  <si>
    <t>Hỗ trợ Hội nhà báo địa phương</t>
  </si>
  <si>
    <t>KP thực hiện Chương trình phát triển công tác xã hội và Chương trình trợ giúp xã hội đối với người tâm thần, trẻ em tự kỷ và người rối nhiễu tâm trí</t>
  </si>
  <si>
    <t xml:space="preserve">CTMT phát triển lâm nghiệp bền vững </t>
  </si>
  <si>
    <t xml:space="preserve">CTMT phát triển hệ thống trợ giúp xã hội </t>
  </si>
  <si>
    <t>QUYẾT TOÁN CHI NGÂN SÁCH CẤP TỈNH THEO TỪNG LĨNH VỰC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</si>
</sst>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_);_(* \(#,##0\);_(* &quot;-&quot;_);_(@_)"/>
    <numFmt numFmtId="165" formatCode="_(&quot;$&quot;* #,##0.00_);_(&quot;$&quot;* \(#,##0.00\);_(&quot;$&quot;* &quot;-&quot;??_);_(@_)"/>
    <numFmt numFmtId="166" formatCode="_(* #,##0.00_);_(* \(#,##0.00\);_(* &quot;-&quot;??_);_(@_)"/>
    <numFmt numFmtId="167" formatCode="0.0%"/>
    <numFmt numFmtId="169" formatCode="_(* #,##0_);_(* \(#,##0\);_(* &quot;-&quot;??_);_(@_)"/>
    <numFmt numFmtId="170" formatCode="#,##0;[Red]#,##0"/>
  </numFmts>
  <fonts count="35">
    <font>
      <sz val="11"/>
      <color theme="1"/>
      <name val="Calibri"/>
      <family val="2"/>
      <charset val="163"/>
      <scheme val="minor"/>
    </font>
    <font>
      <b/>
      <sz val="12"/>
      <name val="Times New Roman"/>
      <family val="1"/>
    </font>
    <font>
      <sz val="12"/>
      <name val="Times New Roman"/>
      <family val="1"/>
    </font>
    <font>
      <i/>
      <sz val="12"/>
      <name val="Times New Roman"/>
      <family val="1"/>
    </font>
    <font>
      <sz val="10"/>
      <name val="Arial"/>
      <family val="2"/>
    </font>
    <font>
      <b/>
      <sz val="14"/>
      <name val="Times New Roman"/>
      <family val="1"/>
    </font>
    <font>
      <i/>
      <sz val="11"/>
      <name val="Times New Roman"/>
      <family val="1"/>
    </font>
    <font>
      <sz val="11"/>
      <name val="Times New Roman"/>
      <family val="1"/>
    </font>
    <font>
      <sz val="14"/>
      <name val=".VnTime"/>
      <family val="2"/>
    </font>
    <font>
      <sz val="14"/>
      <name val="Times New Roman"/>
      <family val="1"/>
    </font>
    <font>
      <i/>
      <sz val="14"/>
      <name val="Times New Roman"/>
      <family val="1"/>
    </font>
    <font>
      <sz val="12"/>
      <name val=".VnTime"/>
      <family val="2"/>
    </font>
    <font>
      <sz val="10"/>
      <name val="Arial"/>
      <family val="2"/>
      <charset val="163"/>
    </font>
    <font>
      <sz val="13"/>
      <name val="Times New Roman"/>
      <family val="1"/>
    </font>
    <font>
      <sz val="11"/>
      <name val="Times New Roman"/>
      <family val="1"/>
      <charset val="163"/>
    </font>
    <font>
      <b/>
      <sz val="12"/>
      <color theme="1"/>
      <name val="Times New Roman"/>
      <family val="1"/>
    </font>
    <font>
      <sz val="10"/>
      <name val=".vntime"/>
      <family val="2"/>
    </font>
    <font>
      <b/>
      <sz val="9"/>
      <color indexed="81"/>
      <name val="Tahoma"/>
      <family val="2"/>
    </font>
    <font>
      <sz val="9"/>
      <color indexed="81"/>
      <name val="Tahoma"/>
      <family val="2"/>
    </font>
    <font>
      <sz val="11"/>
      <color theme="1"/>
      <name val="Calibri"/>
      <family val="2"/>
      <scheme val="minor"/>
    </font>
    <font>
      <b/>
      <sz val="16"/>
      <name val="Times New Roman"/>
      <family val="1"/>
    </font>
    <font>
      <sz val="11"/>
      <color theme="1"/>
      <name val="Calibri"/>
      <family val="2"/>
      <charset val="163"/>
      <scheme val="minor"/>
    </font>
    <font>
      <b/>
      <i/>
      <sz val="12"/>
      <name val="Times New Roman"/>
      <family val="1"/>
    </font>
    <font>
      <b/>
      <sz val="8"/>
      <name val="Times New Roman"/>
      <family val="1"/>
    </font>
    <font>
      <b/>
      <sz val="12"/>
      <name val="VNI-Times"/>
    </font>
    <font>
      <b/>
      <u/>
      <sz val="12"/>
      <name val="Times New Roman"/>
      <family val="1"/>
    </font>
    <font>
      <sz val="12"/>
      <name val="VNI-Times"/>
    </font>
    <font>
      <b/>
      <sz val="10"/>
      <name val="Times New Roman"/>
      <family val="1"/>
    </font>
    <font>
      <i/>
      <sz val="13"/>
      <name val="Times New Roman"/>
      <family val="1"/>
    </font>
    <font>
      <u/>
      <sz val="12"/>
      <name val="Times New Roman"/>
      <family val="1"/>
    </font>
    <font>
      <b/>
      <i/>
      <u/>
      <sz val="12"/>
      <name val="Times New Roman"/>
      <family val="1"/>
    </font>
    <font>
      <i/>
      <u/>
      <sz val="12"/>
      <name val="Times New Roman"/>
      <family val="1"/>
    </font>
    <font>
      <b/>
      <u/>
      <sz val="13"/>
      <name val="Times New Roman"/>
      <family val="1"/>
    </font>
    <font>
      <sz val="13"/>
      <color rgb="FFFF0000"/>
      <name val="Times New Roman"/>
      <family val="1"/>
    </font>
    <font>
      <b/>
      <i/>
      <sz val="1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top style="thin">
        <color indexed="8"/>
      </top>
      <bottom/>
      <diagonal/>
    </border>
    <border>
      <left/>
      <right/>
      <top/>
      <bottom style="hair">
        <color indexed="64"/>
      </bottom>
      <diagonal/>
    </border>
  </borders>
  <cellStyleXfs count="20">
    <xf numFmtId="0" fontId="0" fillId="0" borderId="0"/>
    <xf numFmtId="164" fontId="4" fillId="0" borderId="0" applyFont="0" applyFill="0" applyBorder="0" applyAlignment="0" applyProtection="0"/>
    <xf numFmtId="167" fontId="2" fillId="0" borderId="0" applyFont="0" applyFill="0" applyBorder="0" applyAlignment="0" applyProtection="0"/>
    <xf numFmtId="167" fontId="4" fillId="0" borderId="0" applyFont="0" applyFill="0" applyBorder="0" applyAlignment="0" applyProtection="0"/>
    <xf numFmtId="0" fontId="8" fillId="0" borderId="0"/>
    <xf numFmtId="0" fontId="11" fillId="0" borderId="0"/>
    <xf numFmtId="0" fontId="12" fillId="0" borderId="0"/>
    <xf numFmtId="0" fontId="14" fillId="0" borderId="0"/>
    <xf numFmtId="166" fontId="14" fillId="0" borderId="0" applyFont="0" applyFill="0" applyBorder="0" applyAlignment="0" applyProtection="0"/>
    <xf numFmtId="165" fontId="14" fillId="0" borderId="0" applyFont="0" applyFill="0" applyBorder="0" applyAlignment="0" applyProtection="0"/>
    <xf numFmtId="0" fontId="16" fillId="0" borderId="0"/>
    <xf numFmtId="0" fontId="19" fillId="0" borderId="0"/>
    <xf numFmtId="9" fontId="19" fillId="0" borderId="0" applyFont="0" applyFill="0" applyBorder="0" applyAlignment="0" applyProtection="0"/>
    <xf numFmtId="43" fontId="21" fillId="0" borderId="0" applyFont="0" applyFill="0" applyBorder="0" applyAlignment="0" applyProtection="0"/>
    <xf numFmtId="0" fontId="19" fillId="0" borderId="0"/>
    <xf numFmtId="0" fontId="24" fillId="0" borderId="9" applyNumberFormat="0" applyFont="0" applyAlignment="0"/>
    <xf numFmtId="0" fontId="26" fillId="0" borderId="9" applyNumberFormat="0" applyFont="0" applyAlignment="0"/>
    <xf numFmtId="0" fontId="19" fillId="0" borderId="0"/>
    <xf numFmtId="43" fontId="19" fillId="0" borderId="0" applyFont="0" applyFill="0" applyBorder="0" applyAlignment="0" applyProtection="0"/>
    <xf numFmtId="0" fontId="21" fillId="0" borderId="0"/>
  </cellStyleXfs>
  <cellXfs count="95">
    <xf numFmtId="0" fontId="0" fillId="0" borderId="0" xfId="0"/>
    <xf numFmtId="0" fontId="5" fillId="0" borderId="0" xfId="0" applyFont="1" applyFill="1" applyAlignment="1">
      <alignment horizontal="left"/>
    </xf>
    <xf numFmtId="0" fontId="2" fillId="0" borderId="0" xfId="0" applyFont="1" applyFill="1" applyAlignment="1">
      <alignment vertical="center"/>
    </xf>
    <xf numFmtId="0" fontId="9" fillId="0" borderId="0" xfId="7" applyFont="1" applyFill="1"/>
    <xf numFmtId="0" fontId="1" fillId="0" borderId="2" xfId="0" applyFont="1" applyFill="1" applyBorder="1" applyAlignment="1">
      <alignment horizontal="center" vertical="center"/>
    </xf>
    <xf numFmtId="3" fontId="1" fillId="0" borderId="2" xfId="15" applyNumberFormat="1" applyFont="1" applyFill="1" applyBorder="1" applyAlignment="1">
      <alignment vertical="center" wrapText="1"/>
    </xf>
    <xf numFmtId="167" fontId="1" fillId="0" borderId="2" xfId="15" applyNumberFormat="1" applyFont="1" applyFill="1" applyBorder="1" applyAlignment="1">
      <alignment vertical="center" wrapText="1"/>
    </xf>
    <xf numFmtId="3" fontId="22" fillId="0" borderId="2" xfId="13" applyNumberFormat="1" applyFont="1" applyFill="1" applyBorder="1" applyAlignment="1">
      <alignment horizontal="right" vertical="center"/>
    </xf>
    <xf numFmtId="0" fontId="2" fillId="0" borderId="2" xfId="0" applyFont="1" applyFill="1" applyBorder="1" applyAlignment="1">
      <alignment horizontal="center" vertical="center"/>
    </xf>
    <xf numFmtId="3" fontId="2" fillId="0" borderId="2" xfId="13" applyNumberFormat="1" applyFont="1" applyFill="1" applyBorder="1" applyAlignment="1">
      <alignment horizontal="right" vertical="center"/>
    </xf>
    <xf numFmtId="167" fontId="2" fillId="0" borderId="2" xfId="13" applyNumberFormat="1" applyFont="1" applyFill="1" applyBorder="1" applyAlignment="1">
      <alignment horizontal="right" vertical="center"/>
    </xf>
    <xf numFmtId="0" fontId="2" fillId="0" borderId="2" xfId="0" applyFont="1" applyFill="1" applyBorder="1" applyAlignment="1">
      <alignment horizontal="left" vertical="center" wrapText="1"/>
    </xf>
    <xf numFmtId="3" fontId="2" fillId="0" borderId="2"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3" fontId="1" fillId="0" borderId="2" xfId="13" applyNumberFormat="1" applyFont="1" applyFill="1" applyBorder="1" applyAlignment="1">
      <alignment horizontal="right" vertical="center"/>
    </xf>
    <xf numFmtId="167" fontId="1" fillId="0" borderId="2" xfId="13" applyNumberFormat="1" applyFont="1" applyFill="1" applyBorder="1" applyAlignment="1">
      <alignment horizontal="right" vertical="center"/>
    </xf>
    <xf numFmtId="3" fontId="25" fillId="0" borderId="2" xfId="0" applyNumberFormat="1" applyFont="1" applyFill="1" applyBorder="1" applyAlignment="1">
      <alignment vertical="center"/>
    </xf>
    <xf numFmtId="167" fontId="25" fillId="0" borderId="2" xfId="0" applyNumberFormat="1" applyFont="1" applyFill="1" applyBorder="1" applyAlignment="1">
      <alignment vertical="center"/>
    </xf>
    <xf numFmtId="169" fontId="5" fillId="0" borderId="0" xfId="8" applyNumberFormat="1" applyFont="1" applyFill="1" applyAlignment="1">
      <alignment horizontal="right"/>
    </xf>
    <xf numFmtId="0" fontId="7" fillId="0" borderId="0" xfId="0" applyFont="1" applyFill="1"/>
    <xf numFmtId="0" fontId="2" fillId="0" borderId="2" xfId="0" applyFont="1" applyFill="1" applyBorder="1" applyAlignment="1">
      <alignment vertical="center" wrapText="1"/>
    </xf>
    <xf numFmtId="3" fontId="7" fillId="0" borderId="0" xfId="0" applyNumberFormat="1" applyFont="1" applyFill="1"/>
    <xf numFmtId="0" fontId="13" fillId="0" borderId="0" xfId="0" applyFont="1" applyFill="1" applyAlignment="1">
      <alignment horizontal="center" vertical="center"/>
    </xf>
    <xf numFmtId="170" fontId="5" fillId="0" borderId="0" xfId="0" applyNumberFormat="1" applyFont="1" applyFill="1"/>
    <xf numFmtId="170" fontId="5" fillId="0" borderId="0" xfId="0" applyNumberFormat="1" applyFont="1" applyFill="1" applyAlignment="1">
      <alignment horizontal="center"/>
    </xf>
    <xf numFmtId="0" fontId="13" fillId="0" borderId="0" xfId="0" applyFont="1" applyFill="1" applyAlignment="1">
      <alignment vertical="center"/>
    </xf>
    <xf numFmtId="0" fontId="13" fillId="0" borderId="0" xfId="0" applyFont="1" applyFill="1" applyAlignment="1">
      <alignment wrapText="1"/>
    </xf>
    <xf numFmtId="0" fontId="13" fillId="0" borderId="0" xfId="0" applyFont="1" applyFill="1" applyAlignment="1">
      <alignment horizontal="center" wrapText="1"/>
    </xf>
    <xf numFmtId="3" fontId="28" fillId="0" borderId="0" xfId="0" applyNumberFormat="1" applyFont="1" applyFill="1" applyAlignment="1">
      <alignment horizontal="right"/>
    </xf>
    <xf numFmtId="0" fontId="2" fillId="0" borderId="0" xfId="0" applyFont="1" applyFill="1" applyAlignment="1">
      <alignment horizontal="center" vertical="center" wrapText="1"/>
    </xf>
    <xf numFmtId="0" fontId="23" fillId="0" borderId="1" xfId="0" applyFont="1" applyFill="1" applyBorder="1" applyAlignment="1" applyProtection="1">
      <alignment horizontal="center" vertical="center" wrapText="1" readingOrder="1"/>
      <protection locked="0"/>
    </xf>
    <xf numFmtId="0" fontId="25" fillId="0" borderId="6" xfId="15" applyFont="1" applyFill="1" applyBorder="1" applyAlignment="1">
      <alignment horizontal="center" vertical="center" wrapText="1"/>
    </xf>
    <xf numFmtId="3" fontId="25" fillId="0" borderId="6" xfId="15" applyNumberFormat="1" applyFont="1" applyFill="1" applyBorder="1" applyAlignment="1">
      <alignment vertical="center" wrapText="1"/>
    </xf>
    <xf numFmtId="167" fontId="25" fillId="0" borderId="6" xfId="15" applyNumberFormat="1" applyFont="1" applyFill="1" applyBorder="1" applyAlignment="1">
      <alignment vertical="center" wrapText="1"/>
    </xf>
    <xf numFmtId="3" fontId="29" fillId="0" borderId="0" xfId="0" applyNumberFormat="1" applyFont="1" applyFill="1" applyAlignment="1">
      <alignment vertical="center" wrapText="1"/>
    </xf>
    <xf numFmtId="0" fontId="29" fillId="0" borderId="0" xfId="0" applyFont="1" applyFill="1" applyAlignment="1">
      <alignment vertical="center" wrapText="1"/>
    </xf>
    <xf numFmtId="0" fontId="25" fillId="0" borderId="2" xfId="15" applyFont="1" applyFill="1" applyBorder="1" applyAlignment="1">
      <alignment horizontal="center" vertical="center" wrapText="1"/>
    </xf>
    <xf numFmtId="0" fontId="25" fillId="0" borderId="2" xfId="15" applyFont="1" applyFill="1" applyBorder="1" applyAlignment="1">
      <alignment horizontal="left" vertical="center" wrapText="1"/>
    </xf>
    <xf numFmtId="3" fontId="25" fillId="0" borderId="2" xfId="15" applyNumberFormat="1" applyFont="1" applyFill="1" applyBorder="1" applyAlignment="1">
      <alignment vertical="center" wrapText="1"/>
    </xf>
    <xf numFmtId="167" fontId="25" fillId="0" borderId="2" xfId="15" applyNumberFormat="1" applyFont="1" applyFill="1" applyBorder="1" applyAlignment="1">
      <alignment vertical="center" wrapText="1"/>
    </xf>
    <xf numFmtId="0" fontId="1" fillId="0" borderId="2" xfId="15" applyFont="1" applyFill="1" applyBorder="1" applyAlignment="1">
      <alignment horizontal="center" vertical="center" wrapText="1"/>
    </xf>
    <xf numFmtId="0" fontId="1" fillId="0" borderId="2" xfId="15" applyFont="1" applyFill="1" applyBorder="1" applyAlignment="1">
      <alignment vertical="center" wrapText="1"/>
    </xf>
    <xf numFmtId="0" fontId="2" fillId="0" borderId="0" xfId="0" applyFont="1" applyFill="1" applyAlignment="1">
      <alignment vertical="center" wrapText="1"/>
    </xf>
    <xf numFmtId="0" fontId="22" fillId="0" borderId="2" xfId="0" applyFont="1" applyFill="1" applyBorder="1" applyAlignment="1">
      <alignment horizontal="center" vertical="center"/>
    </xf>
    <xf numFmtId="0" fontId="22" fillId="0" borderId="2" xfId="0" applyFont="1" applyFill="1" applyBorder="1" applyAlignment="1">
      <alignment horizontal="left" vertical="center"/>
    </xf>
    <xf numFmtId="167" fontId="22" fillId="0" borderId="2" xfId="13" applyNumberFormat="1" applyFont="1" applyFill="1" applyBorder="1" applyAlignment="1">
      <alignment horizontal="right" vertical="center"/>
    </xf>
    <xf numFmtId="0" fontId="22" fillId="0" borderId="0" xfId="0" applyFont="1" applyFill="1" applyAlignment="1">
      <alignment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left" vertical="center"/>
    </xf>
    <xf numFmtId="3" fontId="30" fillId="0" borderId="2" xfId="13" applyNumberFormat="1" applyFont="1" applyFill="1" applyBorder="1" applyAlignment="1">
      <alignment horizontal="right" vertical="center"/>
    </xf>
    <xf numFmtId="167" fontId="30" fillId="0" borderId="2" xfId="13" applyNumberFormat="1" applyFont="1" applyFill="1" applyBorder="1" applyAlignment="1">
      <alignment horizontal="right" vertical="center"/>
    </xf>
    <xf numFmtId="0" fontId="30" fillId="0" borderId="0" xfId="0" applyFont="1" applyFill="1" applyAlignment="1">
      <alignment vertical="center" wrapText="1"/>
    </xf>
    <xf numFmtId="0" fontId="2" fillId="0" borderId="2" xfId="0" applyFont="1" applyFill="1" applyBorder="1" applyAlignment="1">
      <alignment horizontal="left" vertical="center"/>
    </xf>
    <xf numFmtId="0" fontId="1" fillId="0" borderId="0" xfId="0" applyFont="1" applyFill="1" applyAlignment="1">
      <alignment vertical="center" wrapText="1"/>
    </xf>
    <xf numFmtId="0" fontId="2" fillId="0" borderId="2" xfId="15" applyFont="1" applyFill="1" applyBorder="1" applyAlignment="1">
      <alignment horizontal="center" vertical="center" wrapText="1"/>
    </xf>
    <xf numFmtId="0" fontId="2" fillId="0" borderId="2" xfId="15" applyFont="1" applyFill="1" applyBorder="1" applyAlignment="1">
      <alignment vertical="center" wrapText="1"/>
    </xf>
    <xf numFmtId="3" fontId="2" fillId="0" borderId="2" xfId="15" applyNumberFormat="1" applyFont="1" applyFill="1" applyBorder="1" applyAlignment="1">
      <alignment vertical="center" wrapText="1"/>
    </xf>
    <xf numFmtId="0" fontId="22" fillId="0" borderId="2" xfId="0" applyFont="1" applyFill="1" applyBorder="1" applyAlignment="1">
      <alignment horizontal="left" vertical="center" wrapText="1"/>
    </xf>
    <xf numFmtId="0" fontId="2" fillId="0" borderId="2" xfId="0" applyFont="1" applyFill="1" applyBorder="1" applyAlignment="1">
      <alignment vertical="center"/>
    </xf>
    <xf numFmtId="0" fontId="3" fillId="0" borderId="0" xfId="0" applyFont="1" applyFill="1" applyAlignment="1">
      <alignment vertical="center" wrapText="1"/>
    </xf>
    <xf numFmtId="0" fontId="1" fillId="0" borderId="2" xfId="0" applyFont="1" applyFill="1" applyBorder="1" applyAlignment="1">
      <alignment horizontal="left" vertical="center" wrapText="1"/>
    </xf>
    <xf numFmtId="0" fontId="25" fillId="0" borderId="2" xfId="0" applyFont="1" applyFill="1" applyBorder="1" applyAlignment="1">
      <alignment horizontal="center" vertical="center"/>
    </xf>
    <xf numFmtId="2" fontId="25" fillId="0" borderId="2" xfId="0" applyNumberFormat="1" applyFont="1" applyFill="1" applyBorder="1" applyAlignment="1">
      <alignment vertical="center" wrapText="1"/>
    </xf>
    <xf numFmtId="0" fontId="31" fillId="0" borderId="0" xfId="0" applyFont="1" applyFill="1" applyAlignment="1">
      <alignment vertical="center" wrapText="1"/>
    </xf>
    <xf numFmtId="0" fontId="29" fillId="0" borderId="2" xfId="0" applyFont="1" applyFill="1" applyBorder="1" applyAlignment="1">
      <alignment horizontal="center" vertical="center"/>
    </xf>
    <xf numFmtId="3" fontId="29" fillId="0" borderId="2" xfId="13" applyNumberFormat="1" applyFont="1" applyFill="1" applyBorder="1" applyAlignment="1">
      <alignment horizontal="right" vertical="center"/>
    </xf>
    <xf numFmtId="167" fontId="29" fillId="0" borderId="2" xfId="13" applyNumberFormat="1" applyFont="1" applyFill="1" applyBorder="1" applyAlignment="1">
      <alignment horizontal="right" vertical="center"/>
    </xf>
    <xf numFmtId="0" fontId="13" fillId="0" borderId="7" xfId="0" applyFont="1" applyFill="1" applyBorder="1" applyAlignment="1">
      <alignment horizontal="center" vertical="center"/>
    </xf>
    <xf numFmtId="0" fontId="1" fillId="0" borderId="7" xfId="0" applyFont="1" applyFill="1" applyBorder="1" applyAlignment="1">
      <alignment vertical="center"/>
    </xf>
    <xf numFmtId="3" fontId="32" fillId="0" borderId="7" xfId="0" applyNumberFormat="1" applyFont="1" applyFill="1" applyBorder="1" applyAlignment="1">
      <alignment vertical="center"/>
    </xf>
    <xf numFmtId="3" fontId="13" fillId="0" borderId="0" xfId="0" applyNumberFormat="1" applyFont="1" applyFill="1" applyAlignment="1">
      <alignment vertical="center"/>
    </xf>
    <xf numFmtId="0" fontId="23" fillId="0" borderId="8" xfId="0" applyFont="1" applyFill="1" applyBorder="1" applyAlignment="1" applyProtection="1">
      <alignment horizontal="center" vertical="center" wrapText="1" readingOrder="1"/>
      <protection locked="0"/>
    </xf>
    <xf numFmtId="0" fontId="27" fillId="0" borderId="0" xfId="0" applyFont="1" applyFill="1" applyAlignment="1">
      <alignment horizontal="center" vertical="center" wrapText="1"/>
    </xf>
    <xf numFmtId="167" fontId="13" fillId="0" borderId="7" xfId="0" applyNumberFormat="1" applyFont="1" applyFill="1" applyBorder="1" applyAlignment="1">
      <alignment vertical="center"/>
    </xf>
    <xf numFmtId="43" fontId="33" fillId="0" borderId="0" xfId="13" applyFont="1" applyFill="1" applyAlignment="1">
      <alignment wrapText="1"/>
    </xf>
    <xf numFmtId="3" fontId="33" fillId="0" borderId="0" xfId="0" applyNumberFormat="1" applyFont="1" applyFill="1" applyAlignment="1">
      <alignment wrapText="1"/>
    </xf>
    <xf numFmtId="3" fontId="23" fillId="0" borderId="1" xfId="0" applyNumberFormat="1" applyFont="1" applyFill="1" applyBorder="1" applyAlignment="1" applyProtection="1">
      <alignment horizontal="center" vertical="center" wrapText="1" readingOrder="1"/>
      <protection locked="0"/>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3" fontId="2" fillId="0" borderId="3" xfId="0" applyNumberFormat="1" applyFont="1" applyFill="1" applyBorder="1" applyAlignment="1">
      <alignment vertical="center"/>
    </xf>
    <xf numFmtId="0" fontId="29" fillId="0" borderId="2" xfId="0" applyFont="1" applyFill="1" applyBorder="1" applyAlignment="1">
      <alignment horizontal="left" vertical="center" wrapText="1"/>
    </xf>
    <xf numFmtId="3" fontId="15" fillId="0" borderId="2" xfId="13" applyNumberFormat="1" applyFont="1" applyFill="1" applyBorder="1" applyAlignment="1">
      <alignment horizontal="right" vertical="center"/>
    </xf>
    <xf numFmtId="0" fontId="34" fillId="0" borderId="0" xfId="0" applyFont="1" applyFill="1" applyAlignment="1">
      <alignment horizontal="left" vertical="center"/>
    </xf>
    <xf numFmtId="0" fontId="6" fillId="0" borderId="0" xfId="0" applyFont="1" applyFill="1" applyAlignment="1">
      <alignment horizontal="left" vertical="center"/>
    </xf>
    <xf numFmtId="3" fontId="25" fillId="0" borderId="2" xfId="13" applyNumberFormat="1" applyFont="1" applyFill="1" applyBorder="1" applyAlignment="1">
      <alignment horizontal="right" vertical="center"/>
    </xf>
    <xf numFmtId="0" fontId="1" fillId="0" borderId="1" xfId="0" applyFont="1" applyFill="1" applyBorder="1" applyAlignment="1" applyProtection="1">
      <alignment horizontal="center" vertical="center" wrapText="1" readingOrder="1"/>
      <protection locked="0"/>
    </xf>
    <xf numFmtId="0" fontId="10"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1" fillId="0" borderId="1" xfId="0" applyFont="1" applyFill="1" applyBorder="1" applyAlignment="1" applyProtection="1">
      <alignment horizontal="center" vertical="center" wrapText="1" readingOrder="1"/>
      <protection locked="0"/>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3" fontId="1" fillId="0" borderId="1" xfId="0" applyNumberFormat="1" applyFont="1" applyFill="1" applyBorder="1" applyAlignment="1" applyProtection="1">
      <alignment horizontal="center" vertical="center" wrapText="1" readingOrder="1"/>
      <protection locked="0"/>
    </xf>
  </cellXfs>
  <cellStyles count="20">
    <cellStyle name="Comma" xfId="13" builtinId="3"/>
    <cellStyle name="Comma [0] 2" xfId="1"/>
    <cellStyle name="Comma 10 2" xfId="3"/>
    <cellStyle name="Comma 2" xfId="8"/>
    <cellStyle name="Comma 2 2 2 10" xfId="2"/>
    <cellStyle name="Comma 43" xfId="18"/>
    <cellStyle name="Currency 2" xfId="9"/>
    <cellStyle name="dtchi98" xfId="16"/>
    <cellStyle name="dtchi98c" xfId="15"/>
    <cellStyle name="Normal" xfId="0" builtinId="0"/>
    <cellStyle name="Normal 10" xfId="4"/>
    <cellStyle name="Normal 2" xfId="5"/>
    <cellStyle name="Normal 23" xfId="14"/>
    <cellStyle name="Normal 3" xfId="6"/>
    <cellStyle name="Normal 3 2" xfId="19"/>
    <cellStyle name="Normal 4" xfId="11"/>
    <cellStyle name="Normal 4 2 2" xfId="10"/>
    <cellStyle name="Normal 6 2" xfId="17"/>
    <cellStyle name="Normal 7" xfId="7"/>
    <cellStyle name="Percent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tabSelected="1" topLeftCell="A40" workbookViewId="0">
      <selection activeCell="B64" sqref="B64"/>
    </sheetView>
  </sheetViews>
  <sheetFormatPr defaultColWidth="9.109375" defaultRowHeight="16.8"/>
  <cols>
    <col min="1" max="1" width="7.44140625" style="22" customWidth="1"/>
    <col min="2" max="2" width="62.5546875" style="25" customWidth="1"/>
    <col min="3" max="3" width="14.5546875" style="70" customWidth="1"/>
    <col min="4" max="4" width="13.6640625" style="70" customWidth="1"/>
    <col min="5" max="5" width="14" style="70" customWidth="1"/>
    <col min="6" max="6" width="11.44140625" style="25" customWidth="1"/>
    <col min="7" max="7" width="9.109375" style="25"/>
    <col min="8" max="8" width="10.109375" style="25" bestFit="1" customWidth="1"/>
    <col min="9" max="16384" width="9.109375" style="25"/>
  </cols>
  <sheetData>
    <row r="1" spans="1:8" ht="18">
      <c r="A1" s="1" t="s">
        <v>42</v>
      </c>
      <c r="B1" s="23"/>
      <c r="C1" s="23"/>
      <c r="D1" s="24"/>
      <c r="E1" s="3"/>
      <c r="F1" s="18" t="s">
        <v>43</v>
      </c>
    </row>
    <row r="2" spans="1:8" s="26" customFormat="1" ht="20.399999999999999">
      <c r="A2" s="89" t="s">
        <v>123</v>
      </c>
      <c r="B2" s="90"/>
      <c r="C2" s="90"/>
      <c r="D2" s="90"/>
      <c r="E2" s="90"/>
      <c r="F2" s="90"/>
    </row>
    <row r="3" spans="1:8" s="26" customFormat="1" ht="18">
      <c r="A3" s="86" t="s">
        <v>44</v>
      </c>
      <c r="B3" s="86"/>
      <c r="C3" s="86"/>
      <c r="D3" s="86"/>
      <c r="E3" s="86"/>
      <c r="F3" s="86"/>
    </row>
    <row r="4" spans="1:8" s="26" customFormat="1">
      <c r="A4" s="27"/>
      <c r="C4" s="74"/>
      <c r="D4" s="75"/>
      <c r="E4" s="28"/>
      <c r="F4" s="28" t="s">
        <v>56</v>
      </c>
    </row>
    <row r="5" spans="1:8" s="29" customFormat="1" ht="15.75" customHeight="1">
      <c r="A5" s="92" t="s">
        <v>57</v>
      </c>
      <c r="B5" s="87" t="s">
        <v>0</v>
      </c>
      <c r="C5" s="94" t="s">
        <v>26</v>
      </c>
      <c r="D5" s="94" t="s">
        <v>28</v>
      </c>
      <c r="E5" s="91" t="s">
        <v>49</v>
      </c>
      <c r="F5" s="91"/>
    </row>
    <row r="6" spans="1:8" s="29" customFormat="1" ht="25.5" customHeight="1">
      <c r="A6" s="93"/>
      <c r="B6" s="87"/>
      <c r="C6" s="94"/>
      <c r="D6" s="94"/>
      <c r="E6" s="85" t="s">
        <v>50</v>
      </c>
      <c r="F6" s="85" t="s">
        <v>89</v>
      </c>
    </row>
    <row r="7" spans="1:8" s="72" customFormat="1" ht="13.2">
      <c r="A7" s="71" t="s">
        <v>1</v>
      </c>
      <c r="B7" s="30" t="s">
        <v>2</v>
      </c>
      <c r="C7" s="76">
        <v>1</v>
      </c>
      <c r="D7" s="76">
        <v>2</v>
      </c>
      <c r="E7" s="76" t="s">
        <v>51</v>
      </c>
      <c r="F7" s="30" t="s">
        <v>52</v>
      </c>
    </row>
    <row r="8" spans="1:8" s="35" customFormat="1" ht="19.5" customHeight="1">
      <c r="A8" s="31"/>
      <c r="B8" s="31" t="s">
        <v>45</v>
      </c>
      <c r="C8" s="32">
        <f>C9+C12+C78+C79</f>
        <v>7687877</v>
      </c>
      <c r="D8" s="32">
        <f>D9+D12+D78+D79</f>
        <v>10159000.142388001</v>
      </c>
      <c r="E8" s="32">
        <f>E9+E12+E78+E79</f>
        <v>2471123.1423880006</v>
      </c>
      <c r="F8" s="33">
        <f t="shared" ref="F8:F20" si="0">D8/C8</f>
        <v>1.3214311496383204</v>
      </c>
      <c r="G8" s="34"/>
      <c r="H8" s="34"/>
    </row>
    <row r="9" spans="1:8" s="63" customFormat="1" ht="19.5" customHeight="1">
      <c r="A9" s="61" t="s">
        <v>1</v>
      </c>
      <c r="B9" s="62" t="s">
        <v>90</v>
      </c>
      <c r="C9" s="16">
        <f>SUM(C10:C11)</f>
        <v>1554150</v>
      </c>
      <c r="D9" s="16">
        <f>SUM(D10:D11)</f>
        <v>3494928.4972299999</v>
      </c>
      <c r="E9" s="16">
        <f>SUM(E10:E11)</f>
        <v>1940778.4972300001</v>
      </c>
      <c r="F9" s="17">
        <f t="shared" si="0"/>
        <v>2.2487716740533408</v>
      </c>
      <c r="G9" s="34"/>
      <c r="H9" s="34"/>
    </row>
    <row r="10" spans="1:8" s="2" customFormat="1" ht="15.6">
      <c r="A10" s="77" t="s">
        <v>7</v>
      </c>
      <c r="B10" s="78" t="s">
        <v>91</v>
      </c>
      <c r="C10" s="9">
        <v>1547610</v>
      </c>
      <c r="D10" s="9">
        <v>1547610</v>
      </c>
      <c r="E10" s="9">
        <f>D10-C10</f>
        <v>0</v>
      </c>
      <c r="F10" s="10">
        <f t="shared" si="0"/>
        <v>1</v>
      </c>
      <c r="G10" s="34"/>
      <c r="H10" s="34"/>
    </row>
    <row r="11" spans="1:8" s="2" customFormat="1" ht="15.6">
      <c r="A11" s="77" t="s">
        <v>3</v>
      </c>
      <c r="B11" s="78" t="s">
        <v>92</v>
      </c>
      <c r="C11" s="79">
        <v>6540</v>
      </c>
      <c r="D11" s="9">
        <v>1947318.4972300001</v>
      </c>
      <c r="E11" s="9">
        <f>D11-C11</f>
        <v>1940778.4972300001</v>
      </c>
      <c r="F11" s="10">
        <f t="shared" si="0"/>
        <v>297.75512190061164</v>
      </c>
      <c r="G11" s="34"/>
      <c r="H11" s="34"/>
    </row>
    <row r="12" spans="1:8" s="35" customFormat="1" ht="15.6">
      <c r="A12" s="36" t="s">
        <v>2</v>
      </c>
      <c r="B12" s="37" t="s">
        <v>31</v>
      </c>
      <c r="C12" s="38">
        <f>C13+C41+C73+C74+C75+C76+C77</f>
        <v>6133727</v>
      </c>
      <c r="D12" s="38">
        <f>D13+D41+D73+D74+D75+D76+D77</f>
        <v>4026182.2216490004</v>
      </c>
      <c r="E12" s="38">
        <f>E13+E41+E73+E74+E75+E76+E77</f>
        <v>-2107544.778351</v>
      </c>
      <c r="F12" s="39">
        <f t="shared" si="0"/>
        <v>0.65640062259846266</v>
      </c>
      <c r="G12" s="34"/>
      <c r="H12" s="34"/>
    </row>
    <row r="13" spans="1:8" s="42" customFormat="1" ht="15.6">
      <c r="A13" s="40" t="s">
        <v>7</v>
      </c>
      <c r="B13" s="41" t="s">
        <v>13</v>
      </c>
      <c r="C13" s="5">
        <f>C14+C39+C40</f>
        <v>3540949</v>
      </c>
      <c r="D13" s="5">
        <f>D14+D39+D40</f>
        <v>2134746.906614</v>
      </c>
      <c r="E13" s="5">
        <f>E14+E39+E40</f>
        <v>-1406202.093386</v>
      </c>
      <c r="F13" s="6">
        <f t="shared" si="0"/>
        <v>0.60287423134702023</v>
      </c>
      <c r="G13" s="34"/>
      <c r="H13" s="34"/>
    </row>
    <row r="14" spans="1:8" s="46" customFormat="1" ht="16.2">
      <c r="A14" s="43">
        <v>1</v>
      </c>
      <c r="B14" s="44" t="s">
        <v>14</v>
      </c>
      <c r="C14" s="7">
        <f>C16+C21</f>
        <v>3405829</v>
      </c>
      <c r="D14" s="7">
        <f>D16+D21</f>
        <v>1991515.906614</v>
      </c>
      <c r="E14" s="7">
        <f>E16+E21</f>
        <v>-1414313.093386</v>
      </c>
      <c r="F14" s="45">
        <f t="shared" si="0"/>
        <v>0.58473749169849687</v>
      </c>
      <c r="G14" s="34"/>
      <c r="H14" s="34"/>
    </row>
    <row r="15" spans="1:8" s="51" customFormat="1" ht="16.2">
      <c r="A15" s="47" t="s">
        <v>58</v>
      </c>
      <c r="B15" s="48" t="s">
        <v>59</v>
      </c>
      <c r="C15" s="49">
        <f>C16+C21</f>
        <v>3405829</v>
      </c>
      <c r="D15" s="49">
        <f>D16+D21</f>
        <v>1991515.906614</v>
      </c>
      <c r="E15" s="49">
        <f>E16+E21</f>
        <v>-1414313.093386</v>
      </c>
      <c r="F15" s="50">
        <f t="shared" si="0"/>
        <v>0.58473749169849687</v>
      </c>
      <c r="G15" s="34"/>
      <c r="H15" s="34"/>
    </row>
    <row r="16" spans="1:8" s="35" customFormat="1" ht="15.6">
      <c r="A16" s="64" t="s">
        <v>29</v>
      </c>
      <c r="B16" s="80" t="s">
        <v>93</v>
      </c>
      <c r="C16" s="65">
        <f>SUM(C17:C20)</f>
        <v>2470380</v>
      </c>
      <c r="D16" s="65">
        <f>SUM(D17:D20)</f>
        <v>1176340.9122949999</v>
      </c>
      <c r="E16" s="65">
        <f>SUM(E17:E20)</f>
        <v>-1294039.0877050001</v>
      </c>
      <c r="F16" s="66">
        <f t="shared" si="0"/>
        <v>0.47617812332313242</v>
      </c>
      <c r="G16" s="34"/>
      <c r="H16" s="34"/>
    </row>
    <row r="17" spans="1:8" s="53" customFormat="1" ht="15.6">
      <c r="A17" s="8" t="s">
        <v>46</v>
      </c>
      <c r="B17" s="52" t="s">
        <v>60</v>
      </c>
      <c r="C17" s="9">
        <v>344100</v>
      </c>
      <c r="D17" s="9">
        <v>570799.91651000001</v>
      </c>
      <c r="E17" s="9">
        <f>D17-C17</f>
        <v>226699.91651000001</v>
      </c>
      <c r="F17" s="10">
        <f t="shared" si="0"/>
        <v>1.6588198678000581</v>
      </c>
      <c r="G17" s="34"/>
      <c r="H17" s="34"/>
    </row>
    <row r="18" spans="1:8" s="42" customFormat="1" ht="15.6">
      <c r="A18" s="8" t="s">
        <v>47</v>
      </c>
      <c r="B18" s="52" t="s">
        <v>61</v>
      </c>
      <c r="C18" s="9">
        <v>420480</v>
      </c>
      <c r="D18" s="9">
        <v>5926.5523359999997</v>
      </c>
      <c r="E18" s="9">
        <f>D18-C18</f>
        <v>-414553.44766399998</v>
      </c>
      <c r="F18" s="10">
        <f t="shared" si="0"/>
        <v>1.4094730631659056E-2</v>
      </c>
      <c r="G18" s="34"/>
      <c r="H18" s="34"/>
    </row>
    <row r="19" spans="1:8" s="42" customFormat="1" ht="15.6">
      <c r="A19" s="8" t="s">
        <v>62</v>
      </c>
      <c r="B19" s="52" t="s">
        <v>63</v>
      </c>
      <c r="C19" s="9">
        <v>1650000</v>
      </c>
      <c r="D19" s="9">
        <v>588722.62056700001</v>
      </c>
      <c r="E19" s="9">
        <f>D19-C19</f>
        <v>-1061277.379433</v>
      </c>
      <c r="F19" s="10">
        <f t="shared" si="0"/>
        <v>0.35680158822242425</v>
      </c>
      <c r="G19" s="34"/>
      <c r="H19" s="34"/>
    </row>
    <row r="20" spans="1:8" s="42" customFormat="1" ht="15.6">
      <c r="A20" s="8" t="s">
        <v>64</v>
      </c>
      <c r="B20" s="52" t="s">
        <v>65</v>
      </c>
      <c r="C20" s="9">
        <v>55800</v>
      </c>
      <c r="D20" s="9">
        <v>10891.822882</v>
      </c>
      <c r="E20" s="9">
        <f>D20-C20</f>
        <v>-44908.177118</v>
      </c>
      <c r="F20" s="10">
        <f t="shared" si="0"/>
        <v>0.19519395845878137</v>
      </c>
      <c r="G20" s="34"/>
      <c r="H20" s="34"/>
    </row>
    <row r="21" spans="1:8" s="35" customFormat="1" ht="15.6">
      <c r="A21" s="64" t="s">
        <v>30</v>
      </c>
      <c r="B21" s="80" t="s">
        <v>94</v>
      </c>
      <c r="C21" s="65">
        <f>SUM(C22:C24)</f>
        <v>935449</v>
      </c>
      <c r="D21" s="65">
        <f>SUM(D22:D24)</f>
        <v>815174.99431900005</v>
      </c>
      <c r="E21" s="65">
        <f>SUM(E22:E24)</f>
        <v>-120274.00568099997</v>
      </c>
      <c r="F21" s="66">
        <f>D21/C21</f>
        <v>0.87142644261632651</v>
      </c>
      <c r="G21" s="34"/>
      <c r="H21" s="34"/>
    </row>
    <row r="22" spans="1:8" s="42" customFormat="1" ht="15.6">
      <c r="A22" s="54" t="s">
        <v>46</v>
      </c>
      <c r="B22" s="55" t="s">
        <v>95</v>
      </c>
      <c r="C22" s="56">
        <v>827546</v>
      </c>
      <c r="D22" s="56">
        <v>740737.66730900004</v>
      </c>
      <c r="E22" s="9">
        <f>D22-C22</f>
        <v>-86808.33269099996</v>
      </c>
      <c r="F22" s="10">
        <f>D22/C22</f>
        <v>0.89510150167966496</v>
      </c>
      <c r="G22" s="34"/>
      <c r="H22" s="34"/>
    </row>
    <row r="23" spans="1:8" s="42" customFormat="1" ht="15.6">
      <c r="A23" s="54" t="s">
        <v>47</v>
      </c>
      <c r="B23" s="55" t="s">
        <v>96</v>
      </c>
      <c r="C23" s="56"/>
      <c r="D23" s="56">
        <v>4620.2259999999997</v>
      </c>
      <c r="E23" s="9">
        <f>D23-C23</f>
        <v>4620.2259999999997</v>
      </c>
      <c r="F23" s="10"/>
      <c r="G23" s="34"/>
      <c r="H23" s="34"/>
    </row>
    <row r="24" spans="1:8" s="42" customFormat="1" ht="15.6">
      <c r="A24" s="54" t="s">
        <v>62</v>
      </c>
      <c r="B24" s="55" t="s">
        <v>97</v>
      </c>
      <c r="C24" s="56">
        <v>107903</v>
      </c>
      <c r="D24" s="56">
        <v>69817.101009999998</v>
      </c>
      <c r="E24" s="9">
        <f>D24-C24</f>
        <v>-38085.898990000002</v>
      </c>
      <c r="F24" s="10">
        <f>D24/C24</f>
        <v>0.64703577296275361</v>
      </c>
      <c r="G24" s="34"/>
      <c r="H24" s="34"/>
    </row>
    <row r="25" spans="1:8" s="51" customFormat="1" ht="16.2">
      <c r="A25" s="47" t="s">
        <v>66</v>
      </c>
      <c r="B25" s="48" t="s">
        <v>67</v>
      </c>
      <c r="C25" s="49">
        <f>C15</f>
        <v>3405829</v>
      </c>
      <c r="D25" s="49">
        <f>SUM(D26:D38)</f>
        <v>1991515.9066139997</v>
      </c>
      <c r="E25" s="49">
        <f>D25-C25</f>
        <v>-1414313.0933860003</v>
      </c>
      <c r="F25" s="50">
        <f>D25/C25</f>
        <v>0.58473749169849687</v>
      </c>
      <c r="G25" s="34"/>
      <c r="H25" s="34"/>
    </row>
    <row r="26" spans="1:8" s="42" customFormat="1" ht="15.6">
      <c r="A26" s="54" t="s">
        <v>29</v>
      </c>
      <c r="B26" s="55" t="s">
        <v>68</v>
      </c>
      <c r="C26" s="56"/>
      <c r="D26" s="9">
        <v>14295.919461</v>
      </c>
      <c r="E26" s="9"/>
      <c r="F26" s="10"/>
      <c r="G26" s="34"/>
      <c r="H26" s="34"/>
    </row>
    <row r="27" spans="1:8" s="42" customFormat="1" ht="15.6">
      <c r="A27" s="54" t="s">
        <v>30</v>
      </c>
      <c r="B27" s="55" t="s">
        <v>87</v>
      </c>
      <c r="C27" s="56"/>
      <c r="D27" s="9">
        <v>44977.093613999998</v>
      </c>
      <c r="E27" s="9"/>
      <c r="F27" s="10"/>
      <c r="G27" s="34"/>
      <c r="H27" s="34"/>
    </row>
    <row r="28" spans="1:8" s="42" customFormat="1" ht="15.6">
      <c r="A28" s="54" t="s">
        <v>32</v>
      </c>
      <c r="B28" s="55" t="s">
        <v>69</v>
      </c>
      <c r="C28" s="56"/>
      <c r="D28" s="9">
        <v>58203.491511</v>
      </c>
      <c r="E28" s="9"/>
      <c r="F28" s="10"/>
      <c r="G28" s="34"/>
      <c r="H28" s="34"/>
    </row>
    <row r="29" spans="1:8" s="42" customFormat="1" ht="15.6">
      <c r="A29" s="54" t="s">
        <v>33</v>
      </c>
      <c r="B29" s="55" t="s">
        <v>70</v>
      </c>
      <c r="C29" s="56"/>
      <c r="D29" s="9"/>
      <c r="E29" s="9"/>
      <c r="F29" s="10"/>
      <c r="G29" s="34"/>
      <c r="H29" s="34"/>
    </row>
    <row r="30" spans="1:8" s="42" customFormat="1" ht="15.6">
      <c r="A30" s="54" t="s">
        <v>34</v>
      </c>
      <c r="B30" s="55" t="s">
        <v>71</v>
      </c>
      <c r="C30" s="56"/>
      <c r="D30" s="9">
        <v>71952.799776999993</v>
      </c>
      <c r="E30" s="9"/>
      <c r="F30" s="10"/>
      <c r="G30" s="34"/>
      <c r="H30" s="34"/>
    </row>
    <row r="31" spans="1:8" s="42" customFormat="1" ht="15.6">
      <c r="A31" s="54" t="s">
        <v>35</v>
      </c>
      <c r="B31" s="55" t="s">
        <v>72</v>
      </c>
      <c r="C31" s="56"/>
      <c r="D31" s="9">
        <v>26696.786038999999</v>
      </c>
      <c r="E31" s="9"/>
      <c r="F31" s="10"/>
      <c r="G31" s="34"/>
      <c r="H31" s="34"/>
    </row>
    <row r="32" spans="1:8" s="42" customFormat="1" ht="15.6">
      <c r="A32" s="54" t="s">
        <v>36</v>
      </c>
      <c r="B32" s="55" t="s">
        <v>73</v>
      </c>
      <c r="C32" s="56"/>
      <c r="D32" s="9">
        <v>6885.9427610000002</v>
      </c>
      <c r="E32" s="9"/>
      <c r="F32" s="10"/>
      <c r="G32" s="34"/>
      <c r="H32" s="34"/>
    </row>
    <row r="33" spans="1:8" s="42" customFormat="1" ht="15.6">
      <c r="A33" s="54" t="s">
        <v>37</v>
      </c>
      <c r="B33" s="55" t="s">
        <v>74</v>
      </c>
      <c r="C33" s="56"/>
      <c r="D33" s="9"/>
      <c r="E33" s="9"/>
      <c r="F33" s="10"/>
      <c r="G33" s="34"/>
      <c r="H33" s="34"/>
    </row>
    <row r="34" spans="1:8" s="42" customFormat="1" ht="15.6">
      <c r="A34" s="54" t="s">
        <v>38</v>
      </c>
      <c r="B34" s="55" t="s">
        <v>75</v>
      </c>
      <c r="C34" s="56"/>
      <c r="D34" s="9">
        <v>204081.890923</v>
      </c>
      <c r="E34" s="9"/>
      <c r="F34" s="10"/>
      <c r="G34" s="34"/>
      <c r="H34" s="34"/>
    </row>
    <row r="35" spans="1:8" s="42" customFormat="1" ht="15.6">
      <c r="A35" s="54" t="s">
        <v>39</v>
      </c>
      <c r="B35" s="55" t="s">
        <v>98</v>
      </c>
      <c r="C35" s="56"/>
      <c r="D35" s="9">
        <v>1534807.2858859999</v>
      </c>
      <c r="E35" s="9"/>
      <c r="F35" s="10"/>
      <c r="G35" s="34"/>
      <c r="H35" s="34"/>
    </row>
    <row r="36" spans="1:8" s="42" customFormat="1" ht="15.6">
      <c r="A36" s="54" t="s">
        <v>88</v>
      </c>
      <c r="B36" s="55" t="s">
        <v>76</v>
      </c>
      <c r="C36" s="56"/>
      <c r="D36" s="9">
        <v>20791.811162000002</v>
      </c>
      <c r="E36" s="9"/>
      <c r="F36" s="10"/>
      <c r="G36" s="34"/>
      <c r="H36" s="34"/>
    </row>
    <row r="37" spans="1:8" s="42" customFormat="1" ht="15.6">
      <c r="A37" s="54" t="s">
        <v>99</v>
      </c>
      <c r="B37" s="55" t="s">
        <v>77</v>
      </c>
      <c r="C37" s="56"/>
      <c r="D37" s="9">
        <v>8822.8854800000008</v>
      </c>
      <c r="E37" s="9"/>
      <c r="F37" s="10"/>
      <c r="G37" s="34"/>
      <c r="H37" s="34"/>
    </row>
    <row r="38" spans="1:8" s="42" customFormat="1" ht="15.6">
      <c r="A38" s="54" t="s">
        <v>100</v>
      </c>
      <c r="B38" s="55" t="s">
        <v>101</v>
      </c>
      <c r="C38" s="56"/>
      <c r="D38" s="9"/>
      <c r="E38" s="9"/>
      <c r="F38" s="10"/>
      <c r="G38" s="34"/>
      <c r="H38" s="34"/>
    </row>
    <row r="39" spans="1:8" s="46" customFormat="1" ht="16.2">
      <c r="A39" s="43">
        <v>2</v>
      </c>
      <c r="B39" s="57" t="s">
        <v>78</v>
      </c>
      <c r="C39" s="7">
        <v>105120</v>
      </c>
      <c r="D39" s="7">
        <v>790</v>
      </c>
      <c r="E39" s="7">
        <f>D39-C39</f>
        <v>-104330</v>
      </c>
      <c r="F39" s="45">
        <f t="shared" ref="F39:F57" si="1">D39/C39</f>
        <v>7.5152207001522066E-3</v>
      </c>
      <c r="G39" s="34"/>
      <c r="H39" s="34"/>
    </row>
    <row r="40" spans="1:8" s="46" customFormat="1" ht="16.2">
      <c r="A40" s="43">
        <v>3</v>
      </c>
      <c r="B40" s="57" t="s">
        <v>16</v>
      </c>
      <c r="C40" s="7">
        <v>30000</v>
      </c>
      <c r="D40" s="7">
        <v>142441</v>
      </c>
      <c r="E40" s="7">
        <f>D40-C40</f>
        <v>112441</v>
      </c>
      <c r="F40" s="45">
        <f t="shared" si="1"/>
        <v>4.7480333333333338</v>
      </c>
      <c r="G40" s="34"/>
      <c r="H40" s="34"/>
    </row>
    <row r="41" spans="1:8" s="42" customFormat="1" ht="15.6">
      <c r="A41" s="40" t="s">
        <v>3</v>
      </c>
      <c r="B41" s="41" t="s">
        <v>8</v>
      </c>
      <c r="C41" s="5">
        <f>C42+C56</f>
        <v>2490680</v>
      </c>
      <c r="D41" s="5">
        <f>D42+D56</f>
        <v>1851826.9385480003</v>
      </c>
      <c r="E41" s="5">
        <f>E42+E56</f>
        <v>-638853.06145199994</v>
      </c>
      <c r="F41" s="6">
        <f t="shared" si="1"/>
        <v>0.74350255293654754</v>
      </c>
      <c r="G41" s="34"/>
      <c r="H41" s="34"/>
    </row>
    <row r="42" spans="1:8" s="46" customFormat="1" ht="16.2">
      <c r="A42" s="43" t="s">
        <v>80</v>
      </c>
      <c r="B42" s="57" t="s">
        <v>93</v>
      </c>
      <c r="C42" s="7">
        <f>SUM(C43:C55)</f>
        <v>2403078</v>
      </c>
      <c r="D42" s="7">
        <f>SUM(D43:D55)</f>
        <v>1739775.6558070004</v>
      </c>
      <c r="E42" s="7">
        <f>SUM(E43:E55)</f>
        <v>-663302.34419299988</v>
      </c>
      <c r="F42" s="45">
        <f t="shared" si="1"/>
        <v>0.72397802144041945</v>
      </c>
      <c r="G42" s="34"/>
      <c r="H42" s="34"/>
    </row>
    <row r="43" spans="1:8" s="42" customFormat="1" ht="15.6">
      <c r="A43" s="8">
        <v>1</v>
      </c>
      <c r="B43" s="11" t="s">
        <v>15</v>
      </c>
      <c r="C43" s="12">
        <v>661800</v>
      </c>
      <c r="D43" s="12">
        <v>420820.12537300005</v>
      </c>
      <c r="E43" s="9">
        <f t="shared" ref="E43:E61" si="2">D43-C43</f>
        <v>-240979.87462699995</v>
      </c>
      <c r="F43" s="10">
        <f t="shared" si="1"/>
        <v>0.63587205405409497</v>
      </c>
      <c r="G43" s="34"/>
      <c r="H43" s="34"/>
    </row>
    <row r="44" spans="1:8" s="42" customFormat="1" ht="15.6">
      <c r="A44" s="8">
        <v>2</v>
      </c>
      <c r="B44" s="58" t="s">
        <v>102</v>
      </c>
      <c r="C44" s="9">
        <v>39500</v>
      </c>
      <c r="D44" s="9">
        <v>31031.278063999998</v>
      </c>
      <c r="E44" s="9">
        <f t="shared" si="2"/>
        <v>-8468.7219360000017</v>
      </c>
      <c r="F44" s="10">
        <f t="shared" si="1"/>
        <v>0.78560197630379747</v>
      </c>
      <c r="G44" s="34"/>
      <c r="H44" s="34"/>
    </row>
    <row r="45" spans="1:8" s="42" customFormat="1" ht="15.6">
      <c r="A45" s="8">
        <v>3</v>
      </c>
      <c r="B45" s="58" t="s">
        <v>103</v>
      </c>
      <c r="C45" s="9">
        <v>84000</v>
      </c>
      <c r="D45" s="9">
        <v>83995.8</v>
      </c>
      <c r="E45" s="9">
        <f t="shared" si="2"/>
        <v>-4.1999999999970896</v>
      </c>
      <c r="F45" s="10">
        <f t="shared" si="1"/>
        <v>0.99995000000000001</v>
      </c>
      <c r="G45" s="34"/>
      <c r="H45" s="34"/>
    </row>
    <row r="46" spans="1:8" s="42" customFormat="1" ht="15.6">
      <c r="A46" s="8">
        <v>4</v>
      </c>
      <c r="B46" s="58" t="s">
        <v>104</v>
      </c>
      <c r="C46" s="9">
        <v>32000</v>
      </c>
      <c r="D46" s="9">
        <v>32000</v>
      </c>
      <c r="E46" s="9">
        <f t="shared" si="2"/>
        <v>0</v>
      </c>
      <c r="F46" s="10">
        <f t="shared" si="1"/>
        <v>1</v>
      </c>
      <c r="G46" s="34"/>
      <c r="H46" s="34"/>
    </row>
    <row r="47" spans="1:8" s="42" customFormat="1" ht="15.6">
      <c r="A47" s="8">
        <v>5</v>
      </c>
      <c r="B47" s="58" t="s">
        <v>18</v>
      </c>
      <c r="C47" s="9">
        <v>446000</v>
      </c>
      <c r="D47" s="9">
        <v>394462.30711200001</v>
      </c>
      <c r="E47" s="9">
        <f t="shared" si="2"/>
        <v>-51537.69288799999</v>
      </c>
      <c r="F47" s="10">
        <f t="shared" si="1"/>
        <v>0.88444463478026913</v>
      </c>
      <c r="G47" s="34"/>
      <c r="H47" s="34"/>
    </row>
    <row r="48" spans="1:8" s="42" customFormat="1" ht="15.6">
      <c r="A48" s="8">
        <v>6</v>
      </c>
      <c r="B48" s="58" t="s">
        <v>19</v>
      </c>
      <c r="C48" s="9">
        <v>78200</v>
      </c>
      <c r="D48" s="9">
        <v>54992.144902</v>
      </c>
      <c r="E48" s="9">
        <f t="shared" si="2"/>
        <v>-23207.855098</v>
      </c>
      <c r="F48" s="10">
        <f t="shared" si="1"/>
        <v>0.70322435936061378</v>
      </c>
      <c r="G48" s="34"/>
      <c r="H48" s="34"/>
    </row>
    <row r="49" spans="1:8" s="42" customFormat="1" ht="15.6">
      <c r="A49" s="8">
        <v>7</v>
      </c>
      <c r="B49" s="58" t="s">
        <v>20</v>
      </c>
      <c r="C49" s="9">
        <v>44700</v>
      </c>
      <c r="D49" s="9">
        <v>45025.504753000001</v>
      </c>
      <c r="E49" s="9">
        <f t="shared" si="2"/>
        <v>325.50475300000107</v>
      </c>
      <c r="F49" s="10">
        <f t="shared" si="1"/>
        <v>1.0072819855257271</v>
      </c>
      <c r="G49" s="34"/>
      <c r="H49" s="34"/>
    </row>
    <row r="50" spans="1:8" s="42" customFormat="1" ht="15.6">
      <c r="A50" s="8">
        <v>8</v>
      </c>
      <c r="B50" s="58" t="s">
        <v>21</v>
      </c>
      <c r="C50" s="9">
        <v>27500</v>
      </c>
      <c r="D50" s="9">
        <v>19709.057466999999</v>
      </c>
      <c r="E50" s="9">
        <f t="shared" si="2"/>
        <v>-7790.9425330000013</v>
      </c>
      <c r="F50" s="10">
        <f t="shared" si="1"/>
        <v>0.71669299879999993</v>
      </c>
      <c r="G50" s="34"/>
      <c r="H50" s="34"/>
    </row>
    <row r="51" spans="1:8" s="42" customFormat="1" ht="15.6">
      <c r="A51" s="8">
        <v>9</v>
      </c>
      <c r="B51" s="58" t="s">
        <v>22</v>
      </c>
      <c r="C51" s="9">
        <v>34210</v>
      </c>
      <c r="D51" s="9">
        <v>10708.627114000001</v>
      </c>
      <c r="E51" s="9">
        <f t="shared" si="2"/>
        <v>-23501.372885999997</v>
      </c>
      <c r="F51" s="10">
        <f t="shared" si="1"/>
        <v>0.31302622373574979</v>
      </c>
      <c r="G51" s="34"/>
      <c r="H51" s="34"/>
    </row>
    <row r="52" spans="1:8" s="42" customFormat="1" ht="15.6">
      <c r="A52" s="8">
        <v>10</v>
      </c>
      <c r="B52" s="58" t="s">
        <v>23</v>
      </c>
      <c r="C52" s="9">
        <v>462500</v>
      </c>
      <c r="D52" s="9">
        <v>242649.48891700001</v>
      </c>
      <c r="E52" s="9">
        <f t="shared" si="2"/>
        <v>-219850.51108299999</v>
      </c>
      <c r="F52" s="10">
        <f t="shared" si="1"/>
        <v>0.52464754360432431</v>
      </c>
      <c r="G52" s="34"/>
      <c r="H52" s="34"/>
    </row>
    <row r="53" spans="1:8" s="53" customFormat="1" ht="15.6">
      <c r="A53" s="8">
        <v>11</v>
      </c>
      <c r="B53" s="58" t="s">
        <v>24</v>
      </c>
      <c r="C53" s="12">
        <v>332660</v>
      </c>
      <c r="D53" s="12">
        <v>297526.65515800007</v>
      </c>
      <c r="E53" s="9">
        <f t="shared" si="2"/>
        <v>-35133.344841999933</v>
      </c>
      <c r="F53" s="10">
        <f t="shared" si="1"/>
        <v>0.89438662645944833</v>
      </c>
      <c r="G53" s="34"/>
      <c r="H53" s="34"/>
    </row>
    <row r="54" spans="1:8" s="42" customFormat="1" ht="15.6">
      <c r="A54" s="8">
        <v>12</v>
      </c>
      <c r="B54" s="58" t="s">
        <v>25</v>
      </c>
      <c r="C54" s="9">
        <v>124900</v>
      </c>
      <c r="D54" s="9">
        <v>100793.255257</v>
      </c>
      <c r="E54" s="9">
        <f t="shared" si="2"/>
        <v>-24106.744743000003</v>
      </c>
      <c r="F54" s="10">
        <f t="shared" si="1"/>
        <v>0.80699163536429142</v>
      </c>
      <c r="G54" s="34"/>
      <c r="H54" s="34"/>
    </row>
    <row r="55" spans="1:8" s="59" customFormat="1" ht="15.6">
      <c r="A55" s="8">
        <v>13</v>
      </c>
      <c r="B55" s="58" t="s">
        <v>105</v>
      </c>
      <c r="C55" s="9">
        <v>35108</v>
      </c>
      <c r="D55" s="9">
        <v>6061.4116899999999</v>
      </c>
      <c r="E55" s="9">
        <f t="shared" si="2"/>
        <v>-29046.588309999999</v>
      </c>
      <c r="F55" s="10">
        <f t="shared" si="1"/>
        <v>0.17265044120998063</v>
      </c>
      <c r="G55" s="34"/>
      <c r="H55" s="34"/>
    </row>
    <row r="56" spans="1:8" s="46" customFormat="1" ht="16.2">
      <c r="A56" s="43" t="s">
        <v>81</v>
      </c>
      <c r="B56" s="57" t="s">
        <v>94</v>
      </c>
      <c r="C56" s="7">
        <f>C57+C58+C62+C65</f>
        <v>87602</v>
      </c>
      <c r="D56" s="7">
        <f>D57+D58+D62+D65</f>
        <v>112051.28274099999</v>
      </c>
      <c r="E56" s="7">
        <f>E57+E58+E62+E65</f>
        <v>24449.282740999999</v>
      </c>
      <c r="F56" s="45">
        <f t="shared" si="1"/>
        <v>1.2790950291203396</v>
      </c>
      <c r="G56" s="34"/>
      <c r="H56" s="34"/>
    </row>
    <row r="57" spans="1:8" s="35" customFormat="1" ht="15.6">
      <c r="A57" s="64" t="s">
        <v>106</v>
      </c>
      <c r="B57" s="80" t="s">
        <v>54</v>
      </c>
      <c r="C57" s="65">
        <v>2010</v>
      </c>
      <c r="D57" s="65"/>
      <c r="E57" s="9">
        <f t="shared" si="2"/>
        <v>-2010</v>
      </c>
      <c r="F57" s="66">
        <f t="shared" si="1"/>
        <v>0</v>
      </c>
      <c r="G57" s="34"/>
      <c r="H57" s="34"/>
    </row>
    <row r="58" spans="1:8" s="35" customFormat="1" ht="15.6">
      <c r="A58" s="64" t="s">
        <v>107</v>
      </c>
      <c r="B58" s="80" t="s">
        <v>108</v>
      </c>
      <c r="C58" s="65"/>
      <c r="D58" s="65">
        <f>SUM(D59:D61)</f>
        <v>15064.222057999999</v>
      </c>
      <c r="E58" s="65">
        <f>SUM(E59:E61)</f>
        <v>15064.222057999999</v>
      </c>
      <c r="F58" s="66"/>
      <c r="G58" s="34"/>
      <c r="H58" s="34"/>
    </row>
    <row r="59" spans="1:8" s="42" customFormat="1" ht="15.6">
      <c r="A59" s="8">
        <v>1</v>
      </c>
      <c r="B59" s="11" t="s">
        <v>40</v>
      </c>
      <c r="C59" s="12"/>
      <c r="D59" s="12">
        <v>631.35299999999995</v>
      </c>
      <c r="E59" s="9">
        <f t="shared" si="2"/>
        <v>631.35299999999995</v>
      </c>
      <c r="F59" s="13"/>
      <c r="G59" s="34"/>
      <c r="H59" s="34"/>
    </row>
    <row r="60" spans="1:8" s="42" customFormat="1" ht="15.6">
      <c r="A60" s="8">
        <v>2</v>
      </c>
      <c r="B60" s="58" t="s">
        <v>41</v>
      </c>
      <c r="C60" s="9"/>
      <c r="D60" s="9">
        <v>13997.851058</v>
      </c>
      <c r="E60" s="9">
        <f t="shared" si="2"/>
        <v>13997.851058</v>
      </c>
      <c r="F60" s="10"/>
      <c r="G60" s="34"/>
      <c r="H60" s="34"/>
    </row>
    <row r="61" spans="1:8" s="42" customFormat="1" ht="31.2">
      <c r="A61" s="8">
        <v>3</v>
      </c>
      <c r="B61" s="20" t="s">
        <v>117</v>
      </c>
      <c r="C61" s="9"/>
      <c r="D61" s="9">
        <v>435.01799999999997</v>
      </c>
      <c r="E61" s="9">
        <f t="shared" si="2"/>
        <v>435.01799999999997</v>
      </c>
      <c r="F61" s="10"/>
      <c r="G61" s="34"/>
      <c r="H61" s="34"/>
    </row>
    <row r="62" spans="1:8" s="35" customFormat="1" ht="15.6">
      <c r="A62" s="64" t="s">
        <v>109</v>
      </c>
      <c r="B62" s="80" t="s">
        <v>110</v>
      </c>
      <c r="C62" s="65"/>
      <c r="D62" s="65">
        <f>SUM(D63:D64)</f>
        <v>13235.73</v>
      </c>
      <c r="E62" s="65">
        <f>SUM(E63:E64)</f>
        <v>13235.73</v>
      </c>
      <c r="F62" s="66"/>
      <c r="G62" s="34"/>
      <c r="H62" s="34"/>
    </row>
    <row r="63" spans="1:8" s="42" customFormat="1" ht="15.6">
      <c r="A63" s="8">
        <v>1</v>
      </c>
      <c r="B63" s="58" t="s">
        <v>121</v>
      </c>
      <c r="C63" s="9"/>
      <c r="D63" s="9">
        <v>11499</v>
      </c>
      <c r="E63" s="9">
        <f>D63-C63</f>
        <v>11499</v>
      </c>
      <c r="F63" s="10"/>
      <c r="G63" s="34"/>
      <c r="H63" s="34"/>
    </row>
    <row r="64" spans="1:8" s="42" customFormat="1" ht="15.6">
      <c r="A64" s="8">
        <v>2</v>
      </c>
      <c r="B64" s="58" t="s">
        <v>122</v>
      </c>
      <c r="C64" s="9"/>
      <c r="D64" s="9">
        <v>1736.73</v>
      </c>
      <c r="E64" s="9">
        <f>D64-C64</f>
        <v>1736.73</v>
      </c>
      <c r="F64" s="10"/>
      <c r="G64" s="34"/>
      <c r="H64" s="34"/>
    </row>
    <row r="65" spans="1:8" s="35" customFormat="1" ht="15.6">
      <c r="A65" s="64" t="s">
        <v>111</v>
      </c>
      <c r="B65" s="80" t="s">
        <v>112</v>
      </c>
      <c r="C65" s="65">
        <f>SUM(C66:C72)</f>
        <v>85592</v>
      </c>
      <c r="D65" s="65">
        <f>SUM(D66:D72)</f>
        <v>83751.330682999993</v>
      </c>
      <c r="E65" s="65">
        <f>SUM(E66:E72)</f>
        <v>-1840.669316999999</v>
      </c>
      <c r="F65" s="66">
        <f>D65/C65</f>
        <v>0.97849484394569575</v>
      </c>
      <c r="G65" s="34"/>
      <c r="H65" s="34"/>
    </row>
    <row r="66" spans="1:8" s="42" customFormat="1" ht="15.6">
      <c r="A66" s="8">
        <v>1</v>
      </c>
      <c r="B66" s="20" t="s">
        <v>118</v>
      </c>
      <c r="C66" s="9"/>
      <c r="D66" s="9">
        <v>215.526442</v>
      </c>
      <c r="E66" s="9">
        <f t="shared" ref="E66:E77" si="3">D66-C66</f>
        <v>215.526442</v>
      </c>
      <c r="F66" s="10"/>
      <c r="G66" s="34"/>
      <c r="H66" s="34"/>
    </row>
    <row r="67" spans="1:8" s="59" customFormat="1" ht="15.6">
      <c r="A67" s="8">
        <v>2</v>
      </c>
      <c r="B67" s="20" t="s">
        <v>119</v>
      </c>
      <c r="C67" s="9"/>
      <c r="D67" s="9">
        <v>80</v>
      </c>
      <c r="E67" s="9">
        <f t="shared" si="3"/>
        <v>80</v>
      </c>
      <c r="F67" s="10"/>
      <c r="G67" s="34"/>
      <c r="H67" s="34"/>
    </row>
    <row r="68" spans="1:8" s="42" customFormat="1" ht="31.2">
      <c r="A68" s="8">
        <v>3</v>
      </c>
      <c r="B68" s="20" t="s">
        <v>82</v>
      </c>
      <c r="C68" s="9"/>
      <c r="D68" s="9">
        <v>515.16849999999999</v>
      </c>
      <c r="E68" s="9">
        <f t="shared" si="3"/>
        <v>515.16849999999999</v>
      </c>
      <c r="F68" s="10"/>
      <c r="G68" s="34"/>
      <c r="H68" s="34"/>
    </row>
    <row r="69" spans="1:8" s="42" customFormat="1" ht="15.6">
      <c r="A69" s="8">
        <v>4</v>
      </c>
      <c r="B69" s="11" t="s">
        <v>83</v>
      </c>
      <c r="C69" s="9">
        <v>34460</v>
      </c>
      <c r="D69" s="9">
        <v>32475.702440000001</v>
      </c>
      <c r="E69" s="9">
        <f t="shared" si="3"/>
        <v>-1984.2975599999991</v>
      </c>
      <c r="F69" s="10">
        <f>D69/C69</f>
        <v>0.94241736622170635</v>
      </c>
      <c r="G69" s="34"/>
      <c r="H69" s="34"/>
    </row>
    <row r="70" spans="1:8" s="42" customFormat="1" ht="15.6">
      <c r="A70" s="8">
        <v>5</v>
      </c>
      <c r="B70" s="20" t="s">
        <v>84</v>
      </c>
      <c r="C70" s="9">
        <v>1000</v>
      </c>
      <c r="D70" s="9">
        <v>238.84970100000001</v>
      </c>
      <c r="E70" s="9">
        <f t="shared" si="3"/>
        <v>-761.15029900000002</v>
      </c>
      <c r="F70" s="10">
        <f>D70/C70</f>
        <v>0.238849701</v>
      </c>
      <c r="G70" s="34"/>
      <c r="H70" s="34"/>
    </row>
    <row r="71" spans="1:8" s="42" customFormat="1" ht="15.6">
      <c r="A71" s="8">
        <v>6</v>
      </c>
      <c r="B71" s="20" t="s">
        <v>85</v>
      </c>
      <c r="C71" s="9">
        <v>50132</v>
      </c>
      <c r="D71" s="9">
        <v>50132</v>
      </c>
      <c r="E71" s="9">
        <f t="shared" si="3"/>
        <v>0</v>
      </c>
      <c r="F71" s="10">
        <f>D71/C71</f>
        <v>1</v>
      </c>
      <c r="G71" s="34"/>
      <c r="H71" s="34"/>
    </row>
    <row r="72" spans="1:8" s="42" customFormat="1" ht="46.8">
      <c r="A72" s="8">
        <v>7</v>
      </c>
      <c r="B72" s="11" t="s">
        <v>120</v>
      </c>
      <c r="C72" s="9"/>
      <c r="D72" s="9">
        <v>94.083600000000004</v>
      </c>
      <c r="E72" s="9">
        <f t="shared" si="3"/>
        <v>94.083600000000004</v>
      </c>
      <c r="F72" s="10"/>
      <c r="G72" s="34"/>
      <c r="H72" s="34"/>
    </row>
    <row r="73" spans="1:8" s="53" customFormat="1" ht="15.6">
      <c r="A73" s="4" t="s">
        <v>4</v>
      </c>
      <c r="B73" s="60" t="s">
        <v>9</v>
      </c>
      <c r="C73" s="5"/>
      <c r="D73" s="14">
        <v>655.79748300000006</v>
      </c>
      <c r="E73" s="14">
        <f t="shared" si="3"/>
        <v>655.79748300000006</v>
      </c>
      <c r="F73" s="15"/>
      <c r="G73" s="34"/>
      <c r="H73" s="34"/>
    </row>
    <row r="74" spans="1:8" s="46" customFormat="1" ht="16.2">
      <c r="A74" s="40" t="s">
        <v>5</v>
      </c>
      <c r="B74" s="41" t="s">
        <v>79</v>
      </c>
      <c r="C74" s="5">
        <v>1000</v>
      </c>
      <c r="D74" s="5">
        <v>1000</v>
      </c>
      <c r="E74" s="14">
        <f t="shared" si="3"/>
        <v>0</v>
      </c>
      <c r="F74" s="15">
        <f>D74/C74</f>
        <v>1</v>
      </c>
      <c r="G74" s="34"/>
      <c r="H74" s="34"/>
    </row>
    <row r="75" spans="1:8" s="46" customFormat="1" ht="16.2">
      <c r="A75" s="40" t="s">
        <v>11</v>
      </c>
      <c r="B75" s="41" t="s">
        <v>12</v>
      </c>
      <c r="C75" s="14">
        <v>101098</v>
      </c>
      <c r="D75" s="14">
        <v>31713.238084000001</v>
      </c>
      <c r="E75" s="14">
        <f t="shared" si="3"/>
        <v>-69384.761916000003</v>
      </c>
      <c r="F75" s="15">
        <f>D75/C75</f>
        <v>0.31368808565945916</v>
      </c>
      <c r="G75" s="34"/>
      <c r="H75" s="34"/>
    </row>
    <row r="76" spans="1:8" s="53" customFormat="1" ht="16.2">
      <c r="A76" s="4" t="s">
        <v>17</v>
      </c>
      <c r="B76" s="60" t="s">
        <v>10</v>
      </c>
      <c r="C76" s="5"/>
      <c r="D76" s="7"/>
      <c r="E76" s="14">
        <f t="shared" si="3"/>
        <v>0</v>
      </c>
      <c r="F76" s="15"/>
      <c r="G76" s="34"/>
      <c r="H76" s="34"/>
    </row>
    <row r="77" spans="1:8" s="53" customFormat="1" ht="15.6">
      <c r="A77" s="4" t="s">
        <v>27</v>
      </c>
      <c r="B77" s="60" t="s">
        <v>53</v>
      </c>
      <c r="C77" s="5"/>
      <c r="D77" s="81">
        <v>6239.3409199999996</v>
      </c>
      <c r="E77" s="14">
        <f t="shared" si="3"/>
        <v>6239.3409199999996</v>
      </c>
      <c r="F77" s="15"/>
      <c r="G77" s="34"/>
      <c r="H77" s="34"/>
    </row>
    <row r="78" spans="1:8" s="63" customFormat="1" ht="15.6">
      <c r="A78" s="61" t="s">
        <v>6</v>
      </c>
      <c r="B78" s="62" t="s">
        <v>86</v>
      </c>
      <c r="C78" s="16"/>
      <c r="D78" s="16">
        <v>2637338.6936010001</v>
      </c>
      <c r="E78" s="84">
        <f>D78-C78</f>
        <v>2637338.6936010001</v>
      </c>
      <c r="F78" s="17"/>
      <c r="G78" s="34"/>
      <c r="H78" s="34"/>
    </row>
    <row r="79" spans="1:8" s="63" customFormat="1" ht="15.6">
      <c r="A79" s="61" t="s">
        <v>55</v>
      </c>
      <c r="B79" s="62" t="s">
        <v>48</v>
      </c>
      <c r="C79" s="16"/>
      <c r="D79" s="16">
        <v>550.72990800000002</v>
      </c>
      <c r="E79" s="84">
        <f>D79-C79</f>
        <v>550.72990800000002</v>
      </c>
      <c r="F79" s="17"/>
      <c r="G79" s="34"/>
      <c r="H79" s="34"/>
    </row>
    <row r="80" spans="1:8" ht="11.25" customHeight="1">
      <c r="A80" s="67"/>
      <c r="B80" s="68"/>
      <c r="C80" s="69"/>
      <c r="D80" s="69"/>
      <c r="E80" s="69"/>
      <c r="F80" s="73"/>
    </row>
    <row r="81" spans="1:6" ht="9.75" customHeight="1"/>
    <row r="82" spans="1:6" hidden="1">
      <c r="A82" s="82" t="s">
        <v>113</v>
      </c>
      <c r="B82" s="19"/>
      <c r="C82" s="21"/>
      <c r="D82" s="21"/>
      <c r="E82" s="21"/>
      <c r="F82" s="19"/>
    </row>
    <row r="83" spans="1:6" hidden="1">
      <c r="A83" s="83" t="s">
        <v>114</v>
      </c>
      <c r="B83" s="19"/>
      <c r="C83" s="21"/>
      <c r="D83" s="21"/>
      <c r="E83" s="21"/>
      <c r="F83" s="19"/>
    </row>
    <row r="84" spans="1:6" ht="45" hidden="1" customHeight="1">
      <c r="A84" s="88" t="s">
        <v>115</v>
      </c>
      <c r="B84" s="88"/>
      <c r="C84" s="88"/>
      <c r="D84" s="88"/>
      <c r="E84" s="88"/>
      <c r="F84" s="88"/>
    </row>
    <row r="85" spans="1:6" hidden="1">
      <c r="A85" s="88" t="s">
        <v>116</v>
      </c>
      <c r="B85" s="88"/>
      <c r="C85" s="88"/>
      <c r="D85" s="88"/>
      <c r="E85" s="88"/>
      <c r="F85" s="88"/>
    </row>
    <row r="86" spans="1:6" hidden="1"/>
  </sheetData>
  <mergeCells count="9">
    <mergeCell ref="A84:F84"/>
    <mergeCell ref="A85:F85"/>
    <mergeCell ref="A2:F2"/>
    <mergeCell ref="A3:F3"/>
    <mergeCell ref="E5:F5"/>
    <mergeCell ref="A5:A6"/>
    <mergeCell ref="B5:B6"/>
    <mergeCell ref="C5:C6"/>
    <mergeCell ref="D5:D6"/>
  </mergeCells>
  <pageMargins left="0.39370078740157483" right="0" top="0.74803149606299213" bottom="0.74803149606299213" header="0.31496062992125984" footer="0.31496062992125984"/>
  <pageSetup scale="8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 65</vt:lpstr>
      <vt:lpstr>'SL 65'!Print_Titles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Đỗ Thị Hồng Thắm</cp:lastModifiedBy>
  <cp:lastPrinted>2024-07-18T09:28:39Z</cp:lastPrinted>
  <dcterms:created xsi:type="dcterms:W3CDTF">2017-04-26T02:19:00Z</dcterms:created>
  <dcterms:modified xsi:type="dcterms:W3CDTF">2024-07-23T02:14:48Z</dcterms:modified>
</cp:coreProperties>
</file>