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Ho so Quan ly Ngan sach\Cong khai tai chinh NS\Nop bao cao trang CKNS BTC\NAM 2025\2. DIEU CHINH QT 2023\"/>
    </mc:Choice>
  </mc:AlternateContent>
  <bookViews>
    <workbookView xWindow="-120" yWindow="-120" windowWidth="20736" windowHeight="11160" tabRatio="909"/>
  </bookViews>
  <sheets>
    <sheet name="65" sheetId="142" r:id="rId1"/>
  </sheets>
  <definedNames>
    <definedName name="_xlnm.Print_Area" localSheetId="0">'65'!$A$1:$H$83</definedName>
    <definedName name="_xlnm.Print_Titles" localSheetId="0">'65'!$5:$7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42" l="1"/>
  <c r="G10" i="142"/>
  <c r="E10" i="142"/>
  <c r="E11" i="142"/>
  <c r="E18" i="142"/>
  <c r="E19" i="142"/>
  <c r="E20" i="142"/>
  <c r="E22" i="142"/>
  <c r="E23" i="142"/>
  <c r="E24" i="142"/>
  <c r="E26" i="142"/>
  <c r="E27" i="142"/>
  <c r="E28" i="142"/>
  <c r="E29" i="142"/>
  <c r="E30" i="142"/>
  <c r="E31" i="142"/>
  <c r="E32" i="142"/>
  <c r="E33" i="142"/>
  <c r="E34" i="142"/>
  <c r="E35" i="142"/>
  <c r="E36" i="142"/>
  <c r="E37" i="142"/>
  <c r="E38" i="142"/>
  <c r="E39" i="142"/>
  <c r="E40" i="142"/>
  <c r="E43" i="142"/>
  <c r="E44" i="142"/>
  <c r="E45" i="142"/>
  <c r="E46" i="142"/>
  <c r="E47" i="142"/>
  <c r="E48" i="142"/>
  <c r="E49" i="142"/>
  <c r="E50" i="142"/>
  <c r="E51" i="142"/>
  <c r="E52" i="142"/>
  <c r="E53" i="142"/>
  <c r="E54" i="142"/>
  <c r="E55" i="142"/>
  <c r="E57" i="142"/>
  <c r="E59" i="142"/>
  <c r="E60" i="142"/>
  <c r="E61" i="142"/>
  <c r="E63" i="142"/>
  <c r="E65" i="142"/>
  <c r="E66" i="142"/>
  <c r="E67" i="142"/>
  <c r="E68" i="142"/>
  <c r="E69" i="142"/>
  <c r="E70" i="142"/>
  <c r="E71" i="142"/>
  <c r="E72" i="142"/>
  <c r="E73" i="142"/>
  <c r="E74" i="142"/>
  <c r="E75" i="142"/>
  <c r="E76" i="142"/>
  <c r="E77" i="142"/>
  <c r="D64" i="142"/>
  <c r="D62" i="142"/>
  <c r="D58" i="142"/>
  <c r="D56" i="142" s="1"/>
  <c r="D42" i="142"/>
  <c r="D41" i="142" s="1"/>
  <c r="D25" i="142"/>
  <c r="D21" i="142"/>
  <c r="D17" i="142"/>
  <c r="D16" i="142" s="1"/>
  <c r="D9" i="142"/>
  <c r="D15" i="142" l="1"/>
  <c r="D14" i="142" s="1"/>
  <c r="D13" i="142" s="1"/>
  <c r="D12" i="142" s="1"/>
  <c r="D8" i="142" s="1"/>
  <c r="F17" i="142" l="1"/>
  <c r="C17" i="142"/>
  <c r="C16" i="142" s="1"/>
  <c r="C62" i="142"/>
  <c r="C58" i="142"/>
  <c r="C64" i="142"/>
  <c r="F64" i="142"/>
  <c r="E64" i="142" s="1"/>
  <c r="F62" i="142"/>
  <c r="E62" i="142" s="1"/>
  <c r="F58" i="142"/>
  <c r="E58" i="142" s="1"/>
  <c r="F42" i="142"/>
  <c r="E42" i="142" s="1"/>
  <c r="C42" i="142"/>
  <c r="F25" i="142"/>
  <c r="E25" i="142" s="1"/>
  <c r="F21" i="142"/>
  <c r="E21" i="142" s="1"/>
  <c r="C21" i="142"/>
  <c r="F9" i="142"/>
  <c r="E9" i="142" s="1"/>
  <c r="C9" i="142"/>
  <c r="H11" i="142"/>
  <c r="H18" i="142"/>
  <c r="H19" i="142"/>
  <c r="H20" i="142"/>
  <c r="H22" i="142"/>
  <c r="H23" i="142"/>
  <c r="H24" i="142"/>
  <c r="H26" i="142"/>
  <c r="H27" i="142"/>
  <c r="H28" i="142"/>
  <c r="H29" i="142"/>
  <c r="H30" i="142"/>
  <c r="H31" i="142"/>
  <c r="H32" i="142"/>
  <c r="H33" i="142"/>
  <c r="H34" i="142"/>
  <c r="H35" i="142"/>
  <c r="H36" i="142"/>
  <c r="H37" i="142"/>
  <c r="H38" i="142"/>
  <c r="H39" i="142"/>
  <c r="H40" i="142"/>
  <c r="H43" i="142"/>
  <c r="H44" i="142"/>
  <c r="H45" i="142"/>
  <c r="H46" i="142"/>
  <c r="H47" i="142"/>
  <c r="H48" i="142"/>
  <c r="H49" i="142"/>
  <c r="H50" i="142"/>
  <c r="H51" i="142"/>
  <c r="H52" i="142"/>
  <c r="H53" i="142"/>
  <c r="H54" i="142"/>
  <c r="H55" i="142"/>
  <c r="H57" i="142"/>
  <c r="H59" i="142"/>
  <c r="H60" i="142"/>
  <c r="H61" i="142"/>
  <c r="H63" i="142"/>
  <c r="H65" i="142"/>
  <c r="H66" i="142"/>
  <c r="H67" i="142"/>
  <c r="H68" i="142"/>
  <c r="H69" i="142"/>
  <c r="H70" i="142"/>
  <c r="H71" i="142"/>
  <c r="H72" i="142"/>
  <c r="H73" i="142"/>
  <c r="H74" i="142"/>
  <c r="H75" i="142"/>
  <c r="H76" i="142"/>
  <c r="H77" i="142"/>
  <c r="G11" i="142"/>
  <c r="G18" i="142"/>
  <c r="G19" i="142"/>
  <c r="G20" i="142"/>
  <c r="G22" i="142"/>
  <c r="G23" i="142"/>
  <c r="G24" i="142"/>
  <c r="G26" i="142"/>
  <c r="G27" i="142"/>
  <c r="G28" i="142"/>
  <c r="G29" i="142"/>
  <c r="G30" i="142"/>
  <c r="G31" i="142"/>
  <c r="G32" i="142"/>
  <c r="G33" i="142"/>
  <c r="G34" i="142"/>
  <c r="G35" i="142"/>
  <c r="G36" i="142"/>
  <c r="G37" i="142"/>
  <c r="G38" i="142"/>
  <c r="G39" i="142"/>
  <c r="G40" i="142"/>
  <c r="G43" i="142"/>
  <c r="G44" i="142"/>
  <c r="G45" i="142"/>
  <c r="G46" i="142"/>
  <c r="G47" i="142"/>
  <c r="G48" i="142"/>
  <c r="G49" i="142"/>
  <c r="G50" i="142"/>
  <c r="G51" i="142"/>
  <c r="G52" i="142"/>
  <c r="G53" i="142"/>
  <c r="G54" i="142"/>
  <c r="G55" i="142"/>
  <c r="G57" i="142"/>
  <c r="G59" i="142"/>
  <c r="G60" i="142"/>
  <c r="G61" i="142"/>
  <c r="G63" i="142"/>
  <c r="G65" i="142"/>
  <c r="G66" i="142"/>
  <c r="G67" i="142"/>
  <c r="G68" i="142"/>
  <c r="G69" i="142"/>
  <c r="G70" i="142"/>
  <c r="G71" i="142"/>
  <c r="G72" i="142"/>
  <c r="G73" i="142"/>
  <c r="G74" i="142"/>
  <c r="G75" i="142"/>
  <c r="G76" i="142"/>
  <c r="G77" i="142"/>
  <c r="G17" i="142" l="1"/>
  <c r="E17" i="142"/>
  <c r="F16" i="142"/>
  <c r="E16" i="142" s="1"/>
  <c r="H17" i="142"/>
  <c r="C56" i="142"/>
  <c r="C41" i="142" s="1"/>
  <c r="F56" i="142"/>
  <c r="C15" i="142"/>
  <c r="C14" i="142" s="1"/>
  <c r="C13" i="142" s="1"/>
  <c r="F41" i="142" l="1"/>
  <c r="E41" i="142" s="1"/>
  <c r="E56" i="142"/>
  <c r="C12" i="142"/>
  <c r="H58" i="142" l="1"/>
  <c r="G58" i="142"/>
  <c r="H42" i="142"/>
  <c r="G42" i="142"/>
  <c r="H64" i="142"/>
  <c r="G64" i="142"/>
  <c r="H62" i="142"/>
  <c r="G62" i="142"/>
  <c r="H16" i="142" l="1"/>
  <c r="G16" i="142"/>
  <c r="H9" i="142"/>
  <c r="G9" i="142"/>
  <c r="H21" i="142"/>
  <c r="G21" i="142"/>
  <c r="C25" i="142"/>
  <c r="H25" i="142" l="1"/>
  <c r="G25" i="142"/>
  <c r="H56" i="142" l="1"/>
  <c r="G56" i="142"/>
  <c r="F15" i="142"/>
  <c r="F14" i="142" l="1"/>
  <c r="E15" i="142"/>
  <c r="H41" i="142"/>
  <c r="G41" i="142"/>
  <c r="H14" i="142"/>
  <c r="G14" i="142"/>
  <c r="H15" i="142"/>
  <c r="G15" i="142"/>
  <c r="C8" i="142"/>
  <c r="F13" i="142" l="1"/>
  <c r="E14" i="142"/>
  <c r="H13" i="142"/>
  <c r="G13" i="142"/>
  <c r="F12" i="142" l="1"/>
  <c r="E13" i="142"/>
  <c r="E12" i="142" l="1"/>
  <c r="H12" i="142"/>
  <c r="G12" i="142"/>
  <c r="F8" i="142"/>
  <c r="E8" i="142" l="1"/>
  <c r="G8" i="142"/>
  <c r="H8" i="142"/>
</calcChain>
</file>

<file path=xl/comments1.xml><?xml version="1.0" encoding="utf-8"?>
<comments xmlns="http://schemas.openxmlformats.org/spreadsheetml/2006/main">
  <authors>
    <author>Ngô Thị Hồng Hạnh</author>
  </authors>
  <commentList>
    <comment ref="D25" authorId="0" shapeId="0">
      <text>
        <r>
          <rPr>
            <b/>
            <sz val="9"/>
            <color indexed="81"/>
            <rFont val="Tahoma"/>
            <family val="2"/>
          </rPr>
          <t>Ngô Thị Hồng Hạnh:</t>
        </r>
        <r>
          <rPr>
            <sz val="9"/>
            <color indexed="81"/>
            <rFont val="Tahoma"/>
            <family val="2"/>
          </rPr>
          <t xml:space="preserve">
Số Tabmis</t>
        </r>
      </text>
    </comment>
    <comment ref="F25" authorId="0" shapeId="0">
      <text>
        <r>
          <rPr>
            <b/>
            <sz val="9"/>
            <color indexed="81"/>
            <rFont val="Tahoma"/>
            <family val="2"/>
          </rPr>
          <t>Ngô Thị Hồng Hạnh:</t>
        </r>
        <r>
          <rPr>
            <sz val="9"/>
            <color indexed="81"/>
            <rFont val="Tahoma"/>
            <family val="2"/>
          </rPr>
          <t xml:space="preserve">
Số Tabmis</t>
        </r>
      </text>
    </comment>
  </commentList>
</comments>
</file>

<file path=xl/sharedStrings.xml><?xml version="1.0" encoding="utf-8"?>
<sst xmlns="http://schemas.openxmlformats.org/spreadsheetml/2006/main" count="133" uniqueCount="122">
  <si>
    <t>Nội dung</t>
  </si>
  <si>
    <t>A</t>
  </si>
  <si>
    <t>B</t>
  </si>
  <si>
    <t>I</t>
  </si>
  <si>
    <t>Chi đầu tư phát triển</t>
  </si>
  <si>
    <t>*</t>
  </si>
  <si>
    <t>Chi XDCB theo nguồn</t>
  </si>
  <si>
    <t>a</t>
  </si>
  <si>
    <t>Chi từ nguồn NSĐP</t>
  </si>
  <si>
    <t>b</t>
  </si>
  <si>
    <t>Chi từ nguồn thu tiền sử dụng đất</t>
  </si>
  <si>
    <t>c</t>
  </si>
  <si>
    <t>Chi từ nguồn thu xổ số kiến thiết</t>
  </si>
  <si>
    <t>**</t>
  </si>
  <si>
    <t>Chi XDCB theo lĩnh vực</t>
  </si>
  <si>
    <t xml:space="preserve">An ninh và trật tự an toàn xã hội </t>
  </si>
  <si>
    <t xml:space="preserve">Các hoạt động kinh tế </t>
  </si>
  <si>
    <t xml:space="preserve">Các nhiệm vụ chi khác </t>
  </si>
  <si>
    <t>Chi đầu tư tạo lập Quỹ Phát triển đất</t>
  </si>
  <si>
    <t>II</t>
  </si>
  <si>
    <t>Chi thường xuyên</t>
  </si>
  <si>
    <t>d</t>
  </si>
  <si>
    <t>Quốc phòng</t>
  </si>
  <si>
    <t>III</t>
  </si>
  <si>
    <t>Chi trả nợ lãi các khoản do chính quyền địa phương vay</t>
  </si>
  <si>
    <t>IV</t>
  </si>
  <si>
    <t>Chi bổ sung quỹ dự trữ tài chính địa phương</t>
  </si>
  <si>
    <t>V</t>
  </si>
  <si>
    <t>Dự phòng ngân sách</t>
  </si>
  <si>
    <t>VI</t>
  </si>
  <si>
    <t>Chi tạo nguồn, điều chỉnh tiền lương</t>
  </si>
  <si>
    <t>VII</t>
  </si>
  <si>
    <t>Chi trả nợ gốc vay đầu tư CSHT</t>
  </si>
  <si>
    <t>CTMTQG Xây dựng nông thôn mới</t>
  </si>
  <si>
    <t>II.1</t>
  </si>
  <si>
    <t>II.2</t>
  </si>
  <si>
    <t>Kinh phí thực hiện nhiệm vụ đảm bảo trật tự an toàn giao thông</t>
  </si>
  <si>
    <t>Kinh phí phân giới cắm mốc Việt Nam - Campuchia</t>
  </si>
  <si>
    <t>C</t>
  </si>
  <si>
    <t>CHI CHUYỂN NGUỒN</t>
  </si>
  <si>
    <t>CHI NỘP NGÂN SÁCH CẤP TRÊN</t>
  </si>
  <si>
    <t>E</t>
  </si>
  <si>
    <t>Chi bổ sung cân đối</t>
  </si>
  <si>
    <t>Chi bổ sung có mục tiêu</t>
  </si>
  <si>
    <t>Đơn vị tính: triệu đồng</t>
  </si>
  <si>
    <t>S
tt</t>
  </si>
  <si>
    <t>Dự toán</t>
  </si>
  <si>
    <t>Quyết toán</t>
  </si>
  <si>
    <t>Chi từ nguồn bội chi NSĐP</t>
  </si>
  <si>
    <t>Giáo dục - đào tạo và dạy nghề</t>
  </si>
  <si>
    <t>Khoa học và công nghệ</t>
  </si>
  <si>
    <t>Y tế, dân số và gia đình</t>
  </si>
  <si>
    <t>Văn hóa thông tin</t>
  </si>
  <si>
    <t>Phát thanh, truyền hình, thông tấn</t>
  </si>
  <si>
    <t>Thể dục thể thao</t>
  </si>
  <si>
    <t>Bảo vệ môi trường</t>
  </si>
  <si>
    <t>Hoạt động của các cơ quan quản lý nhà nước, Đảng, đoàn thể</t>
  </si>
  <si>
    <t>Bảo đảm xã hội</t>
  </si>
  <si>
    <t>1.1</t>
  </si>
  <si>
    <t>1.2</t>
  </si>
  <si>
    <t>1.3</t>
  </si>
  <si>
    <t>1.4</t>
  </si>
  <si>
    <t>1.5</t>
  </si>
  <si>
    <t>1.6</t>
  </si>
  <si>
    <t>1.7</t>
  </si>
  <si>
    <t>1.8</t>
  </si>
  <si>
    <t>1.9</t>
  </si>
  <si>
    <t>KP thực hiện công tác quản lý, bảo trì đường bộ địa phương</t>
  </si>
  <si>
    <t>1.10</t>
  </si>
  <si>
    <t>1.11</t>
  </si>
  <si>
    <t>CTMTQG Giảm nghèo bền vững</t>
  </si>
  <si>
    <t>Chi đầu tư phát triển khác</t>
  </si>
  <si>
    <t>TỔNG CHI NSĐP</t>
  </si>
  <si>
    <t>Vốn nước ngoài</t>
  </si>
  <si>
    <t xml:space="preserve">CHI BỔ SUNG CHO NGÂN SÁCH CẤP DƯỚI </t>
  </si>
  <si>
    <t>CHI NGÂN SÁCH CẤP TỈNH THEO LĨNH VỰC</t>
  </si>
  <si>
    <t>Chi đầu tư cho các dự án</t>
  </si>
  <si>
    <t>Nguồn cân đối NSĐP</t>
  </si>
  <si>
    <t>Nguồn NSTW BSCMT</t>
  </si>
  <si>
    <t>Nguồn NSTW BSCMT - vốn trong nước</t>
  </si>
  <si>
    <t>Nguồn NSTW BSCMT - vốn CTMTQG</t>
  </si>
  <si>
    <t>Nguồn NSTW BSCMT - vốn nước ngoài</t>
  </si>
  <si>
    <t>1.12</t>
  </si>
  <si>
    <t>1.13</t>
  </si>
  <si>
    <t>Chi giáo dục - đào tạo và dạy nghề</t>
  </si>
  <si>
    <t>Chi khoa học và công nghệ (2)</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</si>
  <si>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</si>
  <si>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</si>
  <si>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</si>
  <si>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</si>
  <si>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</si>
  <si>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</si>
  <si>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</si>
  <si>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</si>
  <si>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</si>
  <si>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</si>
  <si>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</si>
  <si>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II.2.1</t>
  </si>
  <si>
    <t>II.2.2</t>
  </si>
  <si>
    <t>KP sự nghiệp thực hiện CTMTQG</t>
  </si>
  <si>
    <t>II.2.3</t>
  </si>
  <si>
    <t>KP sự nghiệp thực hiện CTMT</t>
  </si>
  <si>
    <t>II.2.4</t>
  </si>
  <si>
    <t>KP sự nghiệp thực hiện một số nhiệm vụ</t>
  </si>
  <si>
    <r>
      <t>Ghi chú:</t>
    </r>
    <r>
      <rPr>
        <i/>
        <sz val="11"/>
        <rFont val="Times New Roman"/>
        <family val="1"/>
      </rPr>
      <t xml:space="preserve"> </t>
    </r>
  </si>
  <si>
    <t>(1) Ngân sách xã không có nhiệm vụ chi bổ sung cân đối cho ngân sách cấp dưới.</t>
  </si>
  <si>
    <t>(2) Theo quy định tại Điều 7, Điều 11 và Điều 39 Luật NSNN, ngân sách huyện, xã không có nhiệm vụ chi nghiên cứu khoa học và công nghệ, chi trả lãi vay, chi bổ sung quỹ dự trữ tài chính.</t>
  </si>
  <si>
    <t>(3) Lĩnh vực chi XDCB cột dự toán là lĩnh vực chi theo thực tế phân khai vốn cho dự án./.</t>
  </si>
  <si>
    <t>CTMTQG phát triển kinh tế - xã hội vùng đồng bào dân tộc thiểu số và miền núi</t>
  </si>
  <si>
    <t>Hỗ trợ Hội nhà báo địa phương</t>
  </si>
  <si>
    <t xml:space="preserve">CTMT phát triển lâm nghiệp bền vững </t>
  </si>
  <si>
    <t>Hỗ trợ Hội văn học nghệ thuật địa phương</t>
  </si>
  <si>
    <t>Kinh phí thực hiện Chương trình trợ giúp XH và PHCN cho người tâm thần, trẻ em tự kỷ và người rối nhiễu tâm trí; CT phát triển công tác XH</t>
  </si>
  <si>
    <t>QUYẾT TOÁN CHI NGÂN SÁCH CẤP TỈNH THEO LĨNH VỰC NĂM 2023</t>
  </si>
  <si>
    <t>2a</t>
  </si>
  <si>
    <t>2b</t>
  </si>
  <si>
    <t>3=2c-1</t>
  </si>
  <si>
    <t>Biểu số 65/CK-NSNN</t>
  </si>
  <si>
    <t>3=2/1</t>
  </si>
  <si>
    <t>UBND TỈNH TÂY NINH</t>
  </si>
  <si>
    <t>(Quyết toán đã được Hội đồng nhân dân phê chuẩn)</t>
  </si>
  <si>
    <t>So sánh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</si>
</sst>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7">
    <numFmt numFmtId="41" formatCode="_-* #,##0\ _₫_-;\-* #,##0\ _₫_-;_-* &quot;-&quot;\ _₫_-;_-@_-"/>
    <numFmt numFmtId="43" formatCode="_-* #,##0.00\ _₫_-;\-* #,##0.00\ _₫_-;_-* &quot;-&quot;??\ _₫_-;_-@_-"/>
    <numFmt numFmtId="164" formatCode="&quot;$&quot;#,##0.00_);[Red]\(&quot;$&quot;#,##0.0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0_-;\-* #,##0.00_-;_-* &quot;-&quot;??_-;_-@_-"/>
    <numFmt numFmtId="170" formatCode="#,##0;[Red]#,##0"/>
    <numFmt numFmtId="171" formatCode="0.0%"/>
    <numFmt numFmtId="173" formatCode="_(* #,##0_);_(* \(#,##0\);_(* &quot;-&quot;??_);_(@_)"/>
    <numFmt numFmtId="174" formatCode="#,##0.000"/>
    <numFmt numFmtId="175" formatCode="0.000"/>
    <numFmt numFmtId="176" formatCode="_(* #,##0.0000_);_(* \(#,##0.0000\);_(* &quot;-&quot;??_);_(@_)"/>
    <numFmt numFmtId="177" formatCode="_-* #,##0_-;\-* #,##0_-;_-* &quot;-&quot;_-;_-@_-"/>
    <numFmt numFmtId="178" formatCode="_(* #,##0.000_);_(* \(#,##0.000\);_(* &quot;-&quot;??_);_(@_)"/>
    <numFmt numFmtId="179" formatCode="0.0"/>
    <numFmt numFmtId="180" formatCode="_-* #,##0.00\ _p_t_a_-;\-* #,##0.00\ _p_t_a_-;_-* &quot;-&quot;??\ _p_t_a_-;_-@_-"/>
    <numFmt numFmtId="181" formatCode="_-&quot;$&quot;* #,##0_-;\-&quot;$&quot;* #,##0_-;_-&quot;$&quot;* &quot;-&quot;_-;_-@_-"/>
    <numFmt numFmtId="182" formatCode="&quot;\&quot;#,##0.00;[Red]&quot;\&quot;&quot;\&quot;&quot;\&quot;&quot;\&quot;&quot;\&quot;&quot;\&quot;\-#,##0.00"/>
    <numFmt numFmtId="183" formatCode="&quot;\&quot;#,##0;[Red]&quot;\&quot;&quot;\&quot;\-#,##0"/>
    <numFmt numFmtId="184" formatCode="_(&quot;$&quot;* #,##0.0000_);_(&quot;$&quot;* \(#,##0.0000\);_(&quot;$&quot;* &quot;-&quot;??_);_(@_)"/>
    <numFmt numFmtId="185" formatCode="_ * #,##0_ ;_ * \-#,##0_ ;_ * &quot;-&quot;_ ;_ @_ "/>
    <numFmt numFmtId="186" formatCode="_-* #&quot;,&quot;##0_-;\-* #&quot;,&quot;##0_-;_-* &quot;-&quot;_-;_-@_-"/>
    <numFmt numFmtId="187" formatCode="_-* ###&quot;,&quot;0&quot;.&quot;00_-;\-* ###&quot;,&quot;0&quot;.&quot;00_-;_-* &quot;-&quot;??_-;_-@_-"/>
    <numFmt numFmtId="188" formatCode="&quot;$&quot;#,##0;[Red]\-&quot;$&quot;#,##0"/>
    <numFmt numFmtId="189" formatCode="_-* #,##0.00\ _F_-;\-* #,##0.00\ _F_-;_-* &quot;-&quot;??\ _F_-;_-@_-"/>
    <numFmt numFmtId="190" formatCode="_(&quot;$&quot;\ * #,##0_);_(&quot;$&quot;\ * \(#,##0\);_(&quot;$&quot;\ * &quot;-&quot;_);_(@_)"/>
    <numFmt numFmtId="191" formatCode="_-* #,##0\ &quot;F&quot;_-;\-* #,##0\ &quot;F&quot;_-;_-* &quot;-&quot;\ &quot;F&quot;_-;_-@_-"/>
    <numFmt numFmtId="192" formatCode="_-* #,##0\ _F_-;\-* #,##0\ _F_-;_-* &quot;-&quot;\ _F_-;_-@_-"/>
    <numFmt numFmtId="193" formatCode="_ * #,##0.00_)\ &quot;F&quot;_ ;_ * \(#,##0.00\)\ &quot;F&quot;_ ;_ * &quot;-&quot;??_)\ &quot;F&quot;_ ;_ @_ "/>
    <numFmt numFmtId="194" formatCode="&quot;SFr.&quot;\ #,##0.00;&quot;SFr.&quot;\ \-#,##0.00"/>
    <numFmt numFmtId="195" formatCode="&quot;SFr.&quot;\ #,##0.00;[Red]&quot;SFr.&quot;\ \-#,##0.00"/>
    <numFmt numFmtId="196" formatCode="_ * #,##0.00_)\ _$_ ;_ * \(#,##0.00\)\ _$_ ;_ * &quot;-&quot;??_)\ _$_ ;_ @_ "/>
    <numFmt numFmtId="197" formatCode="_ * #,##0.00_ ;_ * \-#,##0.00_ ;_ * &quot;-&quot;??_ ;_ @_ "/>
    <numFmt numFmtId="198" formatCode="_-* #,##0.00\ &quot;F&quot;_-;\-* #,##0.00\ &quot;F&quot;_-;_-* &quot;-&quot;??\ &quot;F&quot;_-;_-@_-"/>
    <numFmt numFmtId="199" formatCode="\$#,##0\ ;\(\$#,##0\)"/>
    <numFmt numFmtId="200" formatCode="_-[$€-2]* #&quot;,&quot;##0.00_-;\-[$€-2]* #&quot;,&quot;##0.00_-;_-[$€-2]* &quot;-&quot;??_-"/>
    <numFmt numFmtId="201" formatCode="_(* #,##0.000000_);_(* \(#,##0.000000\);_(* &quot;-&quot;??_);_(@_)"/>
    <numFmt numFmtId="202" formatCode="#&quot;,&quot;##0\ &quot;$&quot;_);[Red]\(#&quot;,&quot;##0\ &quot;$&quot;\)"/>
    <numFmt numFmtId="203" formatCode="_-* #&quot;,&quot;##0\ &quot;kr&quot;_-;\-* #&quot;,&quot;##0\ &quot;kr&quot;_-;_-* &quot;-&quot;\ &quot;kr&quot;_-;_-@_-"/>
    <numFmt numFmtId="204" formatCode="_-* #&quot;,&quot;##0.00_-;\-* #&quot;,&quot;##0.00_-;_-* &quot;-&quot;??_-;_-@_-"/>
    <numFmt numFmtId="205" formatCode="#,##0.00\ &quot;F&quot;;[Red]\-#,##0.00\ &quot;F&quot;"/>
    <numFmt numFmtId="206" formatCode="#&quot;,&quot;##0.00\ &quot;F&quot;;[Red]\-#&quot;,&quot;##0.00\ &quot;F&quot;"/>
    <numFmt numFmtId="207" formatCode="###,0&quot;.&quot;00\ &quot;F&quot;;[Red]\-###,0&quot;.&quot;00\ &quot;F&quot;"/>
    <numFmt numFmtId="208" formatCode="_-* #,##0\ _F_-;\-* #,##0\ _F_-;_-* &quot;-&quot;??\ _F_-;_-@_-"/>
    <numFmt numFmtId="209" formatCode="0.000\ "/>
    <numFmt numFmtId="210" formatCode="#&quot;,&quot;##0\ &quot;Lt&quot;;[Red]\-#&quot;,&quot;##0\ &quot;Lt&quot;"/>
    <numFmt numFmtId="211" formatCode="#,##0\ &quot;F&quot;;[Red]\-#,##0\ &quot;F&quot;"/>
    <numFmt numFmtId="212" formatCode="#,##0.00\ &quot;F&quot;;\-#,##0.00\ &quot;F&quot;"/>
    <numFmt numFmtId="213" formatCode="&quot;\&quot;#,##0.00;[Red]&quot;\&quot;\-#,##0.00"/>
    <numFmt numFmtId="214" formatCode="&quot;\&quot;#,##0;[Red]&quot;\&quot;\-#,##0"/>
    <numFmt numFmtId="215" formatCode="_-&quot;$&quot;* #&quot;,&quot;##0_-;\-&quot;$&quot;* #&quot;,&quot;##0_-;_-&quot;$&quot;* &quot;-&quot;_-;_-@_-"/>
    <numFmt numFmtId="216" formatCode="&quot;$&quot;#&quot;,&quot;##0;[Red]\-&quot;$&quot;#&quot;,&quot;##0"/>
    <numFmt numFmtId="217" formatCode="_-&quot;$&quot;* #&quot;,&quot;##0.00_-;\-&quot;$&quot;* #&quot;,&quot;##0.00_-;_-&quot;$&quot;* &quot;-&quot;??_-;_-@_-"/>
    <numFmt numFmtId="218" formatCode="_(* #.##0.00_);_(* \(#.##0.00\);_(* &quot;-&quot;??_);_(@_)"/>
    <numFmt numFmtId="219" formatCode="_(* #.##0_);_(* \(#.##0\);_(* &quot;-&quot;_);_(@_)"/>
  </numFmts>
  <fonts count="97">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2"/>
      <color theme="1"/>
      <name val="Times New Roman"/>
      <family val="1"/>
    </font>
    <font>
      <b/>
      <sz val="12"/>
      <name val="VNI-Times"/>
    </font>
    <font>
      <sz val="12"/>
      <name val="VNI-Times"/>
    </font>
    <font>
      <sz val="13"/>
      <name val="Times New Roman"/>
      <family val="1"/>
    </font>
    <font>
      <b/>
      <sz val="16"/>
      <name val="Times New Roman"/>
      <family val="1"/>
    </font>
    <font>
      <i/>
      <sz val="13"/>
      <name val="Times New Roman"/>
      <family val="1"/>
    </font>
    <font>
      <sz val="12"/>
      <name val="Times New Roman"/>
      <family val="1"/>
    </font>
    <font>
      <b/>
      <sz val="10"/>
      <name val="Times New Roman"/>
      <family val="1"/>
    </font>
    <font>
      <b/>
      <sz val="12"/>
      <name val="Times New Roman"/>
      <family val="1"/>
    </font>
    <font>
      <i/>
      <sz val="12"/>
      <name val="Times New Roman"/>
      <family val="1"/>
    </font>
    <font>
      <b/>
      <i/>
      <sz val="12"/>
      <name val="Times New Roman"/>
      <family val="1"/>
    </font>
    <font>
      <u/>
      <sz val="12"/>
      <name val="Times New Roman"/>
      <family val="1"/>
    </font>
    <font>
      <b/>
      <u/>
      <sz val="12"/>
      <name val="Times New Roman"/>
      <family val="1"/>
    </font>
    <font>
      <b/>
      <u/>
      <sz val="13"/>
      <name val="Times New Roman"/>
      <family val="1"/>
    </font>
    <font>
      <b/>
      <sz val="9"/>
      <color indexed="81"/>
      <name val="Tahoma"/>
      <family val="2"/>
    </font>
    <font>
      <sz val="9"/>
      <color indexed="81"/>
      <name val="Tahoma"/>
      <family val="2"/>
    </font>
    <font>
      <b/>
      <sz val="14"/>
      <name val="Times New Roman"/>
      <family val="1"/>
    </font>
    <font>
      <sz val="10"/>
      <name val="Times New Roman"/>
      <family val="1"/>
    </font>
    <font>
      <b/>
      <sz val="8"/>
      <name val="Times New Roman"/>
      <family val="1"/>
    </font>
    <font>
      <sz val="11"/>
      <name val="Times New Roman"/>
      <family val="1"/>
    </font>
    <font>
      <sz val="10"/>
      <name val="Arial"/>
      <family val="2"/>
    </font>
    <font>
      <sz val="14"/>
      <name val=".VnTime"/>
      <family val="2"/>
    </font>
    <font>
      <sz val="10"/>
      <name val="Arial"/>
      <family val="2"/>
      <charset val="204"/>
    </font>
    <font>
      <sz val="12"/>
      <color theme="1"/>
      <name val="Times New Roman"/>
      <family val="2"/>
    </font>
    <font>
      <sz val="11"/>
      <color indexed="8"/>
      <name val="Calibri"/>
      <family val="2"/>
    </font>
    <font>
      <i/>
      <u/>
      <sz val="12"/>
      <name val="Times New Roman"/>
      <family val="1"/>
    </font>
    <font>
      <b/>
      <i/>
      <u/>
      <sz val="12"/>
      <name val="Times New Roman"/>
      <family val="1"/>
    </font>
    <font>
      <sz val="12"/>
      <name val=".VnTime"/>
      <family val="2"/>
    </font>
    <font>
      <sz val="13"/>
      <color rgb="FFFF0000"/>
      <name val="Times New Roman"/>
      <family val="1"/>
    </font>
    <font>
      <b/>
      <i/>
      <sz val="11"/>
      <name val="Times New Roman"/>
      <family val="1"/>
    </font>
    <font>
      <i/>
      <sz val="11"/>
      <name val="Times New Roman"/>
      <family val="1"/>
    </font>
    <font>
      <sz val="12"/>
      <name val="Times New Roman"/>
      <family val="1"/>
      <charset val="163"/>
    </font>
    <font>
      <sz val="8"/>
      <name val="Arial"/>
      <family val="2"/>
    </font>
    <font>
      <sz val="12"/>
      <name val="Arial"/>
      <family val="2"/>
    </font>
    <font>
      <sz val="10"/>
      <name val="VNI-Times"/>
    </font>
    <font>
      <b/>
      <sz val="12"/>
      <name val="Arial"/>
      <family val="2"/>
    </font>
    <font>
      <sz val="10"/>
      <color indexed="8"/>
      <name val="Arial"/>
      <family val="2"/>
    </font>
    <font>
      <sz val="10"/>
      <name val="Arial"/>
      <family val="2"/>
      <charset val="163"/>
    </font>
    <font>
      <sz val="11"/>
      <color indexed="8"/>
      <name val="Arial"/>
      <family val="2"/>
    </font>
    <font>
      <sz val="10"/>
      <name val="?? ??"/>
      <family val="1"/>
      <charset val="136"/>
    </font>
    <font>
      <sz val="10"/>
      <name val=".VnArial"/>
      <family val="2"/>
    </font>
    <font>
      <sz val="12"/>
      <name val="????"/>
      <family val="1"/>
      <charset val="136"/>
    </font>
    <font>
      <sz val="12"/>
      <name val="Courier"/>
      <family val="3"/>
    </font>
    <font>
      <sz val="12"/>
      <name val="???"/>
      <family val="1"/>
      <charset val="129"/>
    </font>
    <font>
      <sz val="12"/>
      <name val="|??¢¥¢¬¨Ï"/>
      <family val="1"/>
      <charset val="129"/>
    </font>
    <font>
      <i/>
      <sz val="12"/>
      <name val="VNI-Times"/>
    </font>
    <font>
      <sz val="9"/>
      <name val="‚l‚r –¾’©"/>
      <family val="1"/>
      <charset val="128"/>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11"/>
      <name val="µ¸¿ò"/>
      <charset val="129"/>
    </font>
    <font>
      <b/>
      <sz val="10"/>
      <name val="Helv"/>
    </font>
    <font>
      <sz val="10"/>
      <name val="VNI-Aptima"/>
    </font>
    <font>
      <sz val="1"/>
      <color indexed="8"/>
      <name val="Courier"/>
      <family val="3"/>
    </font>
    <font>
      <i/>
      <sz val="1"/>
      <color indexed="8"/>
      <name val="Courier"/>
      <family val="3"/>
    </font>
    <font>
      <b/>
      <sz val="12"/>
      <name val="Helv"/>
    </font>
    <font>
      <sz val="10"/>
      <name val="MS Sans Serif"/>
      <family val="2"/>
    </font>
    <font>
      <sz val="10"/>
      <name val="Helv"/>
    </font>
    <font>
      <b/>
      <sz val="11"/>
      <name val="Helv"/>
    </font>
    <font>
      <b/>
      <sz val="12"/>
      <name val="VN-NTime"/>
    </font>
    <font>
      <sz val="11"/>
      <name val="–¾’©"/>
      <family val="1"/>
      <charset val="128"/>
    </font>
    <font>
      <sz val="13"/>
      <name val=".VnTime"/>
      <family val="2"/>
    </font>
    <font>
      <u/>
      <sz val="10"/>
      <color indexed="12"/>
      <name val="VNI-Times"/>
    </font>
    <font>
      <sz val="10"/>
      <name val=".VnAvant"/>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0"/>
      <name val="ＭＳ Ｐ明朝"/>
      <family val="1"/>
      <charset val="128"/>
    </font>
    <font>
      <sz val="11"/>
      <color indexed="8"/>
      <name val="Calibri"/>
      <family val="2"/>
      <charset val="16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name val="Arial"/>
      <family val="2"/>
    </font>
    <font>
      <i/>
      <sz val="14"/>
      <name val="Times New Roman"/>
      <family val="1"/>
    </font>
  </fonts>
  <fills count="26">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s>
  <borders count="27">
    <border>
      <left/>
      <right/>
      <top/>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hair">
        <color auto="1"/>
      </top>
      <bottom style="thin">
        <color auto="1"/>
      </bottom>
      <diagonal/>
    </border>
    <border>
      <left style="thin">
        <color indexed="8"/>
      </left>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926">
    <xf numFmtId="0" fontId="0" fillId="0" borderId="0"/>
    <xf numFmtId="168" fontId="4" fillId="0" borderId="0" applyFont="0" applyFill="0" applyBorder="0" applyAlignment="0" applyProtection="0"/>
    <xf numFmtId="0" fontId="6" fillId="0" borderId="3" applyNumberFormat="0" applyFont="0" applyAlignment="0"/>
    <xf numFmtId="0" fontId="7" fillId="0" borderId="3" applyNumberFormat="0" applyFont="0" applyAlignment="0"/>
    <xf numFmtId="171" fontId="11" fillId="0" borderId="0" applyFont="0" applyFill="0" applyBorder="0" applyAlignment="0" applyProtection="0"/>
    <xf numFmtId="0" fontId="25" fillId="0" borderId="0"/>
    <xf numFmtId="171" fontId="25" fillId="0" borderId="0" applyFont="0" applyFill="0" applyBorder="0" applyAlignment="0" applyProtection="0"/>
    <xf numFmtId="0" fontId="26" fillId="0" borderId="0"/>
    <xf numFmtId="174" fontId="25" fillId="0" borderId="0" applyFont="0" applyFill="0" applyBorder="0" applyAlignment="0" applyProtection="0"/>
    <xf numFmtId="0" fontId="27" fillId="0" borderId="0"/>
    <xf numFmtId="0" fontId="27" fillId="0" borderId="0"/>
    <xf numFmtId="0" fontId="27" fillId="0" borderId="0"/>
    <xf numFmtId="0" fontId="4" fillId="0" borderId="0"/>
    <xf numFmtId="0" fontId="8" fillId="0" borderId="0"/>
    <xf numFmtId="0" fontId="3" fillId="0" borderId="0"/>
    <xf numFmtId="168" fontId="3"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25" fillId="0" borderId="0"/>
    <xf numFmtId="43" fontId="4" fillId="0" borderId="0" applyFont="0" applyFill="0" applyBorder="0" applyAlignment="0" applyProtection="0"/>
    <xf numFmtId="0" fontId="22" fillId="0" borderId="0"/>
    <xf numFmtId="0" fontId="27" fillId="0" borderId="0"/>
    <xf numFmtId="0" fontId="4" fillId="0" borderId="0"/>
    <xf numFmtId="0" fontId="4" fillId="0" borderId="0"/>
    <xf numFmtId="0" fontId="25" fillId="0" borderId="0"/>
    <xf numFmtId="0" fontId="25" fillId="0" borderId="0"/>
    <xf numFmtId="0" fontId="27" fillId="0" borderId="0"/>
    <xf numFmtId="0" fontId="27" fillId="0" borderId="0"/>
    <xf numFmtId="0" fontId="27" fillId="0" borderId="0"/>
    <xf numFmtId="0" fontId="25" fillId="0" borderId="0"/>
    <xf numFmtId="0" fontId="4" fillId="0" borderId="0"/>
    <xf numFmtId="168" fontId="4" fillId="0" borderId="0" applyFont="0" applyFill="0" applyBorder="0" applyAlignment="0" applyProtection="0"/>
    <xf numFmtId="0" fontId="28" fillId="0" borderId="0"/>
    <xf numFmtId="0" fontId="4" fillId="0" borderId="0"/>
    <xf numFmtId="164" fontId="29" fillId="0" borderId="0" applyFont="0" applyFill="0" applyBorder="0" applyAlignment="0" applyProtection="0"/>
    <xf numFmtId="0" fontId="4" fillId="0" borderId="0"/>
    <xf numFmtId="168" fontId="29" fillId="0" borderId="0" applyFont="0" applyFill="0" applyBorder="0" applyAlignment="0" applyProtection="0"/>
    <xf numFmtId="0" fontId="4" fillId="0" borderId="0"/>
    <xf numFmtId="0" fontId="2" fillId="0" borderId="0"/>
    <xf numFmtId="0" fontId="4" fillId="0" borderId="0"/>
    <xf numFmtId="43" fontId="4" fillId="0" borderId="0" applyFont="0" applyFill="0" applyBorder="0" applyAlignment="0" applyProtection="0"/>
    <xf numFmtId="0" fontId="4" fillId="0" borderId="0"/>
    <xf numFmtId="0" fontId="4" fillId="0" borderId="0"/>
    <xf numFmtId="0" fontId="25" fillId="0" borderId="0"/>
    <xf numFmtId="0" fontId="1" fillId="0" borderId="0"/>
    <xf numFmtId="0" fontId="1" fillId="0" borderId="0"/>
    <xf numFmtId="43" fontId="4" fillId="0" borderId="0" applyFont="0" applyFill="0" applyBorder="0" applyAlignment="0" applyProtection="0"/>
    <xf numFmtId="0" fontId="27" fillId="0" borderId="0"/>
    <xf numFmtId="0" fontId="25" fillId="0" borderId="0"/>
    <xf numFmtId="43" fontId="4" fillId="0" borderId="0" applyFont="0" applyFill="0" applyBorder="0" applyAlignment="0" applyProtection="0"/>
    <xf numFmtId="0" fontId="25" fillId="0" borderId="0"/>
    <xf numFmtId="0" fontId="4" fillId="0" borderId="0"/>
    <xf numFmtId="0" fontId="25" fillId="0" borderId="0"/>
    <xf numFmtId="0" fontId="29" fillId="0" borderId="0"/>
    <xf numFmtId="0" fontId="25" fillId="0" borderId="0"/>
    <xf numFmtId="0" fontId="27" fillId="0" borderId="0"/>
    <xf numFmtId="0" fontId="25" fillId="0" borderId="0"/>
    <xf numFmtId="0" fontId="7" fillId="0" borderId="0"/>
    <xf numFmtId="181" fontId="7" fillId="0" borderId="0" applyFont="0" applyFill="0" applyBorder="0" applyAlignment="0" applyProtection="0"/>
    <xf numFmtId="0" fontId="32" fillId="0" borderId="0" applyNumberFormat="0" applyFill="0" applyBorder="0" applyAlignment="0" applyProtection="0"/>
    <xf numFmtId="182" fontId="25" fillId="0" borderId="0" applyFont="0" applyFill="0" applyBorder="0" applyAlignment="0" applyProtection="0"/>
    <xf numFmtId="0" fontId="44"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3"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182" fontId="25"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84" fontId="39" fillId="0" borderId="0" applyFont="0" applyFill="0" applyBorder="0" applyAlignment="0" applyProtection="0"/>
    <xf numFmtId="185" fontId="45" fillId="0" borderId="0" applyFont="0" applyFill="0" applyBorder="0" applyAlignment="0" applyProtection="0"/>
    <xf numFmtId="186" fontId="46" fillId="0" borderId="0" applyFont="0" applyFill="0" applyBorder="0" applyAlignment="0" applyProtection="0"/>
    <xf numFmtId="187" fontId="46" fillId="0" borderId="0" applyFont="0" applyFill="0" applyBorder="0" applyAlignment="0" applyProtection="0"/>
    <xf numFmtId="188" fontId="47" fillId="0" borderId="0" applyFont="0" applyFill="0" applyBorder="0" applyAlignment="0" applyProtection="0"/>
    <xf numFmtId="0" fontId="48"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49"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5" fontId="39" fillId="0" borderId="0" applyFont="0" applyFill="0" applyBorder="0" applyAlignment="0" applyProtection="0"/>
    <xf numFmtId="181" fontId="7" fillId="0" borderId="0" applyFont="0" applyFill="0" applyBorder="0" applyAlignment="0" applyProtection="0"/>
    <xf numFmtId="169" fontId="7"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77" fontId="7" fillId="0" borderId="0" applyFont="0" applyFill="0" applyBorder="0" applyAlignment="0" applyProtection="0"/>
    <xf numFmtId="165" fontId="39" fillId="0" borderId="0" applyFont="0" applyFill="0" applyBorder="0" applyAlignment="0" applyProtection="0"/>
    <xf numFmtId="190" fontId="39" fillId="0" borderId="0" applyFont="0" applyFill="0" applyBorder="0" applyAlignment="0" applyProtection="0"/>
    <xf numFmtId="191" fontId="7" fillId="0" borderId="0" applyFont="0" applyFill="0" applyBorder="0" applyAlignment="0" applyProtection="0"/>
    <xf numFmtId="191" fontId="39"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69" fontId="7" fillId="0" borderId="0" applyFont="0" applyFill="0" applyBorder="0" applyAlignment="0" applyProtection="0"/>
    <xf numFmtId="41" fontId="39" fillId="0" borderId="0" applyFont="0" applyFill="0" applyBorder="0" applyAlignment="0" applyProtection="0"/>
    <xf numFmtId="192" fontId="39" fillId="0" borderId="0" applyFont="0" applyFill="0" applyBorder="0" applyAlignment="0" applyProtection="0"/>
    <xf numFmtId="190" fontId="39" fillId="0" borderId="0" applyFont="0" applyFill="0" applyBorder="0" applyAlignment="0" applyProtection="0"/>
    <xf numFmtId="191" fontId="7" fillId="0" borderId="0" applyFont="0" applyFill="0" applyBorder="0" applyAlignment="0" applyProtection="0"/>
    <xf numFmtId="191" fontId="39" fillId="0" borderId="0" applyFont="0" applyFill="0" applyBorder="0" applyAlignment="0" applyProtection="0"/>
    <xf numFmtId="177" fontId="7" fillId="0" borderId="0" applyFont="0" applyFill="0" applyBorder="0" applyAlignment="0" applyProtection="0"/>
    <xf numFmtId="169" fontId="7" fillId="0" borderId="0" applyFont="0" applyFill="0" applyBorder="0" applyAlignment="0" applyProtection="0"/>
    <xf numFmtId="41" fontId="39" fillId="0" borderId="0" applyFont="0" applyFill="0" applyBorder="0" applyAlignment="0" applyProtection="0"/>
    <xf numFmtId="192" fontId="39"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77" fontId="7" fillId="0" borderId="0" applyFont="0" applyFill="0" applyBorder="0" applyAlignment="0" applyProtection="0"/>
    <xf numFmtId="181" fontId="7" fillId="0" borderId="0" applyFont="0" applyFill="0" applyBorder="0" applyAlignment="0" applyProtection="0"/>
    <xf numFmtId="190" fontId="39" fillId="0" borderId="0" applyFont="0" applyFill="0" applyBorder="0" applyAlignment="0" applyProtection="0"/>
    <xf numFmtId="191" fontId="7" fillId="0" borderId="0" applyFont="0" applyFill="0" applyBorder="0" applyAlignment="0" applyProtection="0"/>
    <xf numFmtId="191" fontId="39" fillId="0" borderId="0" applyFont="0" applyFill="0" applyBorder="0" applyAlignment="0" applyProtection="0"/>
    <xf numFmtId="177" fontId="7" fillId="0" borderId="0" applyFont="0" applyFill="0" applyBorder="0" applyAlignment="0" applyProtection="0"/>
    <xf numFmtId="41" fontId="39" fillId="0" borderId="0" applyFont="0" applyFill="0" applyBorder="0" applyAlignment="0" applyProtection="0"/>
    <xf numFmtId="192" fontId="39"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81" fontId="7" fillId="0" borderId="0" applyFont="0" applyFill="0" applyBorder="0" applyAlignment="0" applyProtection="0"/>
    <xf numFmtId="169" fontId="7" fillId="0" borderId="0" applyFont="0" applyFill="0" applyBorder="0" applyAlignment="0" applyProtection="0"/>
    <xf numFmtId="169" fontId="50" fillId="0" borderId="0"/>
    <xf numFmtId="168" fontId="50" fillId="0" borderId="0"/>
    <xf numFmtId="0" fontId="25" fillId="0" borderId="0"/>
    <xf numFmtId="0" fontId="51" fillId="0" borderId="0"/>
    <xf numFmtId="0" fontId="25" fillId="0" borderId="0"/>
    <xf numFmtId="0" fontId="52" fillId="2" borderId="0"/>
    <xf numFmtId="9" fontId="53" fillId="0" borderId="0" applyFont="0" applyFill="0" applyBorder="0" applyAlignment="0" applyProtection="0"/>
    <xf numFmtId="0" fontId="54" fillId="2"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55" fillId="2" borderId="0"/>
    <xf numFmtId="0" fontId="56" fillId="0" borderId="0">
      <alignment wrapText="1"/>
    </xf>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6"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57" fillId="0" borderId="0"/>
    <xf numFmtId="0" fontId="82" fillId="13"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14" borderId="0" applyNumberFormat="0" applyBorder="0" applyAlignment="0" applyProtection="0"/>
    <xf numFmtId="0" fontId="82" fillId="15"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18" borderId="0" applyNumberFormat="0" applyBorder="0" applyAlignment="0" applyProtection="0"/>
    <xf numFmtId="0" fontId="82" fillId="19" borderId="0" applyNumberFormat="0" applyBorder="0" applyAlignment="0" applyProtection="0"/>
    <xf numFmtId="0" fontId="82" fillId="14" borderId="0" applyNumberFormat="0" applyBorder="0" applyAlignment="0" applyProtection="0"/>
    <xf numFmtId="0" fontId="82" fillId="15" borderId="0" applyNumberFormat="0" applyBorder="0" applyAlignment="0" applyProtection="0"/>
    <xf numFmtId="0" fontId="82" fillId="20" borderId="0" applyNumberFormat="0" applyBorder="0" applyAlignment="0" applyProtection="0"/>
    <xf numFmtId="0" fontId="37" fillId="0" borderId="0" applyNumberFormat="0" applyAlignment="0"/>
    <xf numFmtId="193" fontId="25" fillId="0" borderId="0" applyFont="0" applyFill="0" applyBorder="0" applyAlignment="0" applyProtection="0"/>
    <xf numFmtId="0" fontId="58" fillId="0" borderId="0" applyFont="0" applyFill="0" applyBorder="0" applyAlignment="0" applyProtection="0"/>
    <xf numFmtId="194" fontId="7" fillId="0" borderId="0" applyFont="0" applyFill="0" applyBorder="0" applyAlignment="0" applyProtection="0"/>
    <xf numFmtId="179" fontId="25" fillId="0" borderId="0" applyFont="0" applyFill="0" applyBorder="0" applyAlignment="0" applyProtection="0"/>
    <xf numFmtId="0" fontId="58" fillId="0" borderId="0" applyFont="0" applyFill="0" applyBorder="0" applyAlignment="0" applyProtection="0"/>
    <xf numFmtId="195" fontId="7" fillId="0" borderId="0" applyFont="0" applyFill="0" applyBorder="0" applyAlignment="0" applyProtection="0"/>
    <xf numFmtId="196" fontId="25" fillId="0" borderId="0" applyFont="0" applyFill="0" applyBorder="0" applyAlignment="0" applyProtection="0"/>
    <xf numFmtId="0" fontId="58" fillId="0" borderId="0" applyFont="0" applyFill="0" applyBorder="0" applyAlignment="0" applyProtection="0"/>
    <xf numFmtId="185" fontId="53" fillId="0" borderId="0" applyFont="0" applyFill="0" applyBorder="0" applyAlignment="0" applyProtection="0"/>
    <xf numFmtId="175" fontId="25" fillId="0" borderId="0" applyFont="0" applyFill="0" applyBorder="0" applyAlignment="0" applyProtection="0"/>
    <xf numFmtId="0" fontId="58" fillId="0" borderId="0" applyFont="0" applyFill="0" applyBorder="0" applyAlignment="0" applyProtection="0"/>
    <xf numFmtId="197" fontId="53" fillId="0" borderId="0" applyFont="0" applyFill="0" applyBorder="0" applyAlignment="0" applyProtection="0"/>
    <xf numFmtId="181" fontId="7" fillId="0" borderId="0" applyFont="0" applyFill="0" applyBorder="0" applyAlignment="0" applyProtection="0"/>
    <xf numFmtId="0" fontId="83" fillId="4" borderId="0" applyNumberFormat="0" applyBorder="0" applyAlignment="0" applyProtection="0"/>
    <xf numFmtId="0" fontId="58" fillId="0" borderId="0"/>
    <xf numFmtId="0" fontId="59" fillId="0" borderId="0"/>
    <xf numFmtId="0" fontId="58" fillId="0" borderId="0"/>
    <xf numFmtId="0" fontId="59" fillId="0" borderId="0"/>
    <xf numFmtId="0" fontId="84" fillId="21" borderId="15" applyNumberFormat="0" applyAlignment="0" applyProtection="0"/>
    <xf numFmtId="0" fontId="60" fillId="0" borderId="0"/>
    <xf numFmtId="198" fontId="39" fillId="0" borderId="0" applyFont="0" applyFill="0" applyBorder="0" applyAlignment="0" applyProtection="0"/>
    <xf numFmtId="0" fontId="85" fillId="22" borderId="16" applyNumberFormat="0" applyAlignment="0" applyProtection="0"/>
    <xf numFmtId="1" fontId="61" fillId="0" borderId="9" applyBorder="0"/>
    <xf numFmtId="166" fontId="2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9"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7"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218" fontId="25" fillId="0" borderId="0" applyFont="0" applyFill="0" applyBorder="0" applyAlignment="0" applyProtection="0"/>
    <xf numFmtId="0" fontId="25" fillId="0" borderId="0" applyFont="0" applyFill="0" applyBorder="0" applyAlignment="0" applyProtection="0"/>
    <xf numFmtId="168" fontId="25" fillId="0" borderId="0" applyFont="0" applyFill="0" applyBorder="0" applyAlignment="0" applyProtection="0"/>
    <xf numFmtId="218"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80" fontId="39" fillId="0" borderId="0" applyFont="0" applyFill="0" applyBorder="0" applyAlignment="0" applyProtection="0"/>
    <xf numFmtId="201" fontId="39" fillId="0" borderId="0" applyFont="0" applyFill="0" applyBorder="0" applyAlignment="0" applyProtection="0"/>
    <xf numFmtId="205" fontId="39" fillId="0" borderId="0" applyFont="0" applyFill="0" applyBorder="0" applyAlignment="0" applyProtection="0"/>
    <xf numFmtId="201" fontId="3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1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39" fillId="0" borderId="0" applyFont="0" applyFill="0" applyBorder="0" applyAlignment="0" applyProtection="0"/>
    <xf numFmtId="168" fontId="25" fillId="0" borderId="0" applyFont="0" applyFill="0" applyBorder="0" applyAlignment="0" applyProtection="0"/>
    <xf numFmtId="180" fontId="39" fillId="0" borderId="0" applyFont="0" applyFill="0" applyBorder="0" applyAlignment="0" applyProtection="0"/>
    <xf numFmtId="201" fontId="39" fillId="0" borderId="0" applyFont="0" applyFill="0" applyBorder="0" applyAlignment="0" applyProtection="0"/>
    <xf numFmtId="180" fontId="39" fillId="0" borderId="0" applyFont="0" applyFill="0" applyBorder="0" applyAlignment="0" applyProtection="0"/>
    <xf numFmtId="201" fontId="39" fillId="0" borderId="0" applyFont="0" applyFill="0" applyBorder="0" applyAlignment="0" applyProtection="0"/>
    <xf numFmtId="180" fontId="39" fillId="0" borderId="0" applyFont="0" applyFill="0" applyBorder="0" applyAlignment="0" applyProtection="0"/>
    <xf numFmtId="201" fontId="39" fillId="0" borderId="0" applyFont="0" applyFill="0" applyBorder="0" applyAlignment="0" applyProtection="0"/>
    <xf numFmtId="180" fontId="39" fillId="0" borderId="0" applyFont="0" applyFill="0" applyBorder="0" applyAlignment="0" applyProtection="0"/>
    <xf numFmtId="201" fontId="39" fillId="0" borderId="0" applyFont="0" applyFill="0" applyBorder="0" applyAlignment="0" applyProtection="0"/>
    <xf numFmtId="180" fontId="39" fillId="0" borderId="0" applyFont="0" applyFill="0" applyBorder="0" applyAlignment="0" applyProtection="0"/>
    <xf numFmtId="201" fontId="39" fillId="0" borderId="0" applyFont="0" applyFill="0" applyBorder="0" applyAlignment="0" applyProtection="0"/>
    <xf numFmtId="201" fontId="39" fillId="0" borderId="0" applyFont="0" applyFill="0" applyBorder="0" applyAlignment="0" applyProtection="0"/>
    <xf numFmtId="168" fontId="4"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4"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38" fillId="0" borderId="0" applyFont="0" applyFill="0" applyBorder="0" applyAlignment="0" applyProtection="0"/>
    <xf numFmtId="168" fontId="2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42"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27" fillId="0" borderId="0" applyFont="0" applyFill="0" applyBorder="0" applyAlignment="0" applyProtection="0"/>
    <xf numFmtId="43" fontId="36"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43" fillId="0" borderId="0" applyFont="0" applyFill="0" applyBorder="0" applyAlignment="0" applyProtection="0"/>
    <xf numFmtId="168" fontId="4"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7"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9"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178" fontId="7" fillId="0" borderId="0" applyFont="0" applyFill="0" applyBorder="0" applyAlignment="0" applyProtection="0"/>
    <xf numFmtId="176" fontId="7" fillId="0" borderId="0" applyFont="0" applyFill="0" applyBorder="0" applyAlignment="0" applyProtection="0"/>
    <xf numFmtId="200" fontId="32" fillId="0" borderId="0" applyFont="0" applyFill="0" applyBorder="0" applyAlignment="0" applyProtection="0"/>
    <xf numFmtId="0" fontId="86" fillId="0" borderId="0" applyNumberFormat="0" applyFill="0" applyBorder="0" applyAlignment="0" applyProtection="0"/>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2"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0" fontId="63" fillId="0" borderId="0">
      <protection locked="0"/>
    </xf>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2" fontId="25" fillId="0" borderId="0" applyFont="0" applyFill="0" applyBorder="0" applyAlignment="0" applyProtection="0"/>
    <xf numFmtId="0" fontId="87" fillId="5" borderId="0" applyNumberFormat="0" applyBorder="0" applyAlignment="0" applyProtection="0"/>
    <xf numFmtId="38" fontId="37" fillId="23" borderId="0" applyNumberFormat="0" applyBorder="0" applyAlignment="0" applyProtection="0"/>
    <xf numFmtId="38" fontId="37" fillId="23" borderId="0" applyNumberFormat="0" applyBorder="0" applyAlignment="0" applyProtection="0"/>
    <xf numFmtId="0" fontId="64" fillId="0" borderId="0">
      <alignment horizontal="left"/>
    </xf>
    <xf numFmtId="0" fontId="40" fillId="0" borderId="17" applyNumberFormat="0" applyAlignment="0" applyProtection="0">
      <alignment horizontal="left" vertical="center"/>
    </xf>
    <xf numFmtId="0" fontId="40" fillId="0" borderId="12">
      <alignment horizontal="left" vertical="center"/>
    </xf>
    <xf numFmtId="0" fontId="95" fillId="0" borderId="0" applyNumberFormat="0" applyFill="0" applyBorder="0" applyAlignment="0" applyProtection="0"/>
    <xf numFmtId="0" fontId="40" fillId="0" borderId="0" applyNumberFormat="0" applyFill="0" applyBorder="0" applyAlignment="0" applyProtection="0"/>
    <xf numFmtId="0" fontId="88" fillId="0" borderId="18" applyNumberFormat="0" applyFill="0" applyAlignment="0" applyProtection="0"/>
    <xf numFmtId="0" fontId="88" fillId="0" borderId="0" applyNumberFormat="0" applyFill="0" applyBorder="0" applyAlignment="0" applyProtection="0"/>
    <xf numFmtId="201" fontId="7" fillId="0" borderId="0">
      <protection locked="0"/>
    </xf>
    <xf numFmtId="201" fontId="7" fillId="0" borderId="0">
      <protection locked="0"/>
    </xf>
    <xf numFmtId="192" fontId="39" fillId="0" borderId="0" applyFont="0" applyFill="0" applyBorder="0" applyAlignment="0" applyProtection="0"/>
    <xf numFmtId="10" fontId="37" fillId="23" borderId="2" applyNumberFormat="0" applyBorder="0" applyAlignment="0" applyProtection="0"/>
    <xf numFmtId="10" fontId="37" fillId="23" borderId="2" applyNumberFormat="0" applyBorder="0" applyAlignment="0" applyProtection="0"/>
    <xf numFmtId="0" fontId="89" fillId="8" borderId="15" applyNumberFormat="0" applyAlignment="0" applyProtection="0"/>
    <xf numFmtId="0" fontId="89" fillId="8" borderId="15" applyNumberFormat="0" applyAlignment="0" applyProtection="0"/>
    <xf numFmtId="0" fontId="90" fillId="0" borderId="19" applyNumberFormat="0" applyFill="0" applyAlignment="0" applyProtection="0"/>
    <xf numFmtId="38" fontId="65" fillId="0" borderId="0" applyFont="0" applyFill="0" applyBorder="0" applyAlignment="0" applyProtection="0"/>
    <xf numFmtId="4" fontId="66" fillId="0" borderId="0" applyFont="0" applyFill="0" applyBorder="0" applyAlignment="0" applyProtection="0"/>
    <xf numFmtId="38" fontId="65" fillId="0" borderId="0" applyFont="0" applyFill="0" applyBorder="0" applyAlignment="0" applyProtection="0"/>
    <xf numFmtId="40" fontId="65" fillId="0" borderId="0" applyFont="0" applyFill="0" applyBorder="0" applyAlignment="0" applyProtection="0"/>
    <xf numFmtId="0" fontId="67" fillId="0" borderId="20"/>
    <xf numFmtId="202" fontId="65" fillId="0" borderId="0" applyFont="0" applyFill="0" applyBorder="0" applyAlignment="0" applyProtection="0"/>
    <xf numFmtId="203" fontId="45" fillId="0" borderId="0" applyFont="0" applyFill="0" applyBorder="0" applyAlignment="0" applyProtection="0"/>
    <xf numFmtId="0" fontId="38" fillId="0" borderId="0" applyNumberFormat="0" applyFont="0" applyFill="0" applyAlignment="0"/>
    <xf numFmtId="0" fontId="91" fillId="24" borderId="0" applyNumberFormat="0" applyBorder="0" applyAlignment="0" applyProtection="0"/>
    <xf numFmtId="0" fontId="68" fillId="0" borderId="2" applyNumberFormat="0" applyFont="0" applyFill="0" applyBorder="0" applyAlignment="0">
      <alignment horizont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7"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41" fillId="0" borderId="0"/>
    <xf numFmtId="0" fontId="11" fillId="0" borderId="0"/>
    <xf numFmtId="0" fontId="4"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0" borderId="0"/>
    <xf numFmtId="0" fontId="7" fillId="0" borderId="0"/>
    <xf numFmtId="0" fontId="25" fillId="0" borderId="0"/>
    <xf numFmtId="0" fontId="11" fillId="0" borderId="0"/>
    <xf numFmtId="0" fontId="7"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0" borderId="0"/>
    <xf numFmtId="0" fontId="25" fillId="0" borderId="0"/>
    <xf numFmtId="0" fontId="22" fillId="0" borderId="0"/>
    <xf numFmtId="0" fontId="39" fillId="0" borderId="0"/>
    <xf numFmtId="0" fontId="39" fillId="0" borderId="0"/>
    <xf numFmtId="0" fontId="39" fillId="0" borderId="0"/>
    <xf numFmtId="0" fontId="4" fillId="0" borderId="0"/>
    <xf numFmtId="0" fontId="4" fillId="0" borderId="0"/>
    <xf numFmtId="0" fontId="22" fillId="0" borderId="0"/>
    <xf numFmtId="0" fontId="22" fillId="0" borderId="0"/>
    <xf numFmtId="0" fontId="22" fillId="0" borderId="0"/>
    <xf numFmtId="0" fontId="22" fillId="0" borderId="0"/>
    <xf numFmtId="0" fontId="22" fillId="0" borderId="0"/>
    <xf numFmtId="0" fontId="22" fillId="0" borderId="0"/>
    <xf numFmtId="0" fontId="4"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81" fillId="0" borderId="0"/>
    <xf numFmtId="0" fontId="25" fillId="0" borderId="0"/>
    <xf numFmtId="0" fontId="39" fillId="0" borderId="0"/>
    <xf numFmtId="0" fontId="25" fillId="0" borderId="0"/>
    <xf numFmtId="0" fontId="39" fillId="0" borderId="0"/>
    <xf numFmtId="0" fontId="25" fillId="0" borderId="0"/>
    <xf numFmtId="0" fontId="39" fillId="0" borderId="0"/>
    <xf numFmtId="0" fontId="25" fillId="0" borderId="0"/>
    <xf numFmtId="0" fontId="39" fillId="0" borderId="0"/>
    <xf numFmtId="0" fontId="25" fillId="0" borderId="0"/>
    <xf numFmtId="0" fontId="39" fillId="0" borderId="0"/>
    <xf numFmtId="0" fontId="25" fillId="0" borderId="0"/>
    <xf numFmtId="0" fontId="25" fillId="0" borderId="0"/>
    <xf numFmtId="0" fontId="29" fillId="0" borderId="0"/>
    <xf numFmtId="0" fontId="25" fillId="0" borderId="0"/>
    <xf numFmtId="0" fontId="1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4" fillId="0" borderId="0"/>
    <xf numFmtId="0" fontId="4" fillId="0" borderId="0"/>
    <xf numFmtId="0" fontId="11" fillId="0" borderId="0"/>
    <xf numFmtId="0" fontId="29" fillId="0" borderId="0"/>
    <xf numFmtId="0" fontId="25" fillId="0" borderId="0"/>
    <xf numFmtId="0" fontId="11" fillId="0" borderId="0"/>
    <xf numFmtId="0" fontId="25" fillId="0" borderId="0"/>
    <xf numFmtId="0" fontId="11" fillId="0" borderId="0"/>
    <xf numFmtId="0" fontId="25" fillId="0" borderId="0"/>
    <xf numFmtId="0" fontId="11" fillId="0" borderId="0"/>
    <xf numFmtId="0" fontId="25" fillId="0" borderId="0"/>
    <xf numFmtId="0" fontId="11" fillId="0" borderId="0"/>
    <xf numFmtId="0" fontId="25" fillId="0" borderId="0"/>
    <xf numFmtId="0" fontId="11" fillId="0" borderId="0"/>
    <xf numFmtId="0" fontId="25" fillId="0" borderId="0"/>
    <xf numFmtId="0" fontId="11" fillId="0" borderId="0"/>
    <xf numFmtId="0" fontId="25" fillId="0" borderId="0"/>
    <xf numFmtId="0" fontId="25" fillId="0" borderId="0"/>
    <xf numFmtId="0" fontId="25"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6" fillId="0" borderId="0"/>
    <xf numFmtId="0" fontId="36" fillId="0" borderId="0"/>
    <xf numFmtId="0" fontId="25" fillId="0" borderId="0"/>
    <xf numFmtId="0" fontId="25" fillId="0" borderId="0"/>
    <xf numFmtId="0" fontId="2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xf numFmtId="0" fontId="25" fillId="0" borderId="0"/>
    <xf numFmtId="0" fontId="27" fillId="0" borderId="0"/>
    <xf numFmtId="0" fontId="11" fillId="0" borderId="0"/>
    <xf numFmtId="0" fontId="27" fillId="0" borderId="0"/>
    <xf numFmtId="0" fontId="25" fillId="0" borderId="0"/>
    <xf numFmtId="0" fontId="25" fillId="0" borderId="0"/>
    <xf numFmtId="0" fontId="25" fillId="0" borderId="0"/>
    <xf numFmtId="0" fontId="27" fillId="0" borderId="0"/>
    <xf numFmtId="0" fontId="22" fillId="0" borderId="0"/>
    <xf numFmtId="0" fontId="29"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1" fillId="0" borderId="0"/>
    <xf numFmtId="0" fontId="36" fillId="0" borderId="0"/>
    <xf numFmtId="0" fontId="2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6" fillId="23" borderId="0"/>
    <xf numFmtId="0" fontId="25" fillId="25" borderId="21" applyNumberFormat="0" applyFont="0" applyAlignment="0" applyProtection="0"/>
    <xf numFmtId="204" fontId="69" fillId="0" borderId="0" applyFont="0" applyFill="0" applyBorder="0" applyAlignment="0" applyProtection="0"/>
    <xf numFmtId="186" fontId="69" fillId="0" borderId="0" applyFont="0" applyFill="0" applyBorder="0" applyAlignment="0" applyProtection="0"/>
    <xf numFmtId="0" fontId="70" fillId="0" borderId="0" applyNumberFormat="0" applyFill="0" applyBorder="0" applyAlignment="0" applyProtection="0"/>
    <xf numFmtId="0" fontId="32" fillId="0" borderId="0" applyNumberFormat="0" applyFill="0" applyBorder="0" applyAlignment="0" applyProtection="0"/>
    <xf numFmtId="0" fontId="25" fillId="0" borderId="0" applyFont="0" applyFill="0" applyBorder="0" applyAlignment="0" applyProtection="0"/>
    <xf numFmtId="0" fontId="22" fillId="0" borderId="0"/>
    <xf numFmtId="0" fontId="92" fillId="21" borderId="22" applyNumberFormat="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192" fontId="39" fillId="0" borderId="0" applyFont="0" applyFill="0" applyBorder="0" applyAlignment="0" applyProtection="0"/>
    <xf numFmtId="0" fontId="32" fillId="0" borderId="0" applyNumberFormat="0" applyFill="0" applyBorder="0" applyAlignment="0" applyProtection="0"/>
    <xf numFmtId="0" fontId="71" fillId="0" borderId="0" applyNumberFormat="0" applyFill="0" applyBorder="0" applyAlignment="0" applyProtection="0">
      <alignment vertical="top"/>
      <protection locked="0"/>
    </xf>
    <xf numFmtId="0" fontId="32" fillId="0" borderId="8">
      <alignment horizontal="center"/>
    </xf>
    <xf numFmtId="165" fontId="39" fillId="0" borderId="0" applyFont="0" applyFill="0" applyBorder="0" applyAlignment="0" applyProtection="0"/>
    <xf numFmtId="41" fontId="39" fillId="0" borderId="0" applyFont="0" applyFill="0" applyBorder="0" applyAlignment="0" applyProtection="0"/>
    <xf numFmtId="192" fontId="39" fillId="0" borderId="0" applyFont="0" applyFill="0" applyBorder="0" applyAlignment="0" applyProtection="0"/>
    <xf numFmtId="41" fontId="39" fillId="0" borderId="0" applyFont="0" applyFill="0" applyBorder="0" applyAlignment="0" applyProtection="0"/>
    <xf numFmtId="192" fontId="39" fillId="0" borderId="0" applyFont="0" applyFill="0" applyBorder="0" applyAlignment="0" applyProtection="0"/>
    <xf numFmtId="165" fontId="39" fillId="0" borderId="0" applyFont="0" applyFill="0" applyBorder="0" applyAlignment="0" applyProtection="0"/>
    <xf numFmtId="190" fontId="39" fillId="0" borderId="0" applyFont="0" applyFill="0" applyBorder="0" applyAlignment="0" applyProtection="0"/>
    <xf numFmtId="191" fontId="7" fillId="0" borderId="0" applyFont="0" applyFill="0" applyBorder="0" applyAlignment="0" applyProtection="0"/>
    <xf numFmtId="191" fontId="39" fillId="0" borderId="0" applyFont="0" applyFill="0" applyBorder="0" applyAlignment="0" applyProtection="0"/>
    <xf numFmtId="0" fontId="32" fillId="0" borderId="8">
      <alignment horizontal="center"/>
    </xf>
    <xf numFmtId="0" fontId="67" fillId="0" borderId="0"/>
    <xf numFmtId="205" fontId="70" fillId="0" borderId="10">
      <alignment horizontal="right" vertical="center"/>
    </xf>
    <xf numFmtId="205" fontId="70" fillId="0" borderId="10">
      <alignment horizontal="right" vertical="center"/>
    </xf>
    <xf numFmtId="206" fontId="70" fillId="0" borderId="10">
      <alignment horizontal="right" vertical="center"/>
    </xf>
    <xf numFmtId="206" fontId="70" fillId="0" borderId="10">
      <alignment horizontal="right" vertical="center"/>
    </xf>
    <xf numFmtId="206" fontId="70" fillId="0" borderId="10">
      <alignment horizontal="right" vertical="center"/>
    </xf>
    <xf numFmtId="205" fontId="70" fillId="0" borderId="10">
      <alignment horizontal="right" vertical="center"/>
    </xf>
    <xf numFmtId="207" fontId="70" fillId="0" borderId="10">
      <alignment horizontal="right" vertical="center"/>
    </xf>
    <xf numFmtId="207" fontId="70" fillId="0" borderId="10">
      <alignment horizontal="right" vertical="center"/>
    </xf>
    <xf numFmtId="207" fontId="70" fillId="0" borderId="10">
      <alignment horizontal="right" vertical="center"/>
    </xf>
    <xf numFmtId="207" fontId="70" fillId="0" borderId="10">
      <alignment horizontal="right" vertical="center"/>
    </xf>
    <xf numFmtId="207" fontId="70" fillId="0" borderId="10">
      <alignment horizontal="right" vertical="center"/>
    </xf>
    <xf numFmtId="207" fontId="70" fillId="0" borderId="10">
      <alignment horizontal="right" vertical="center"/>
    </xf>
    <xf numFmtId="205" fontId="70" fillId="0" borderId="10">
      <alignment horizontal="right" vertical="center"/>
    </xf>
    <xf numFmtId="191" fontId="70" fillId="0" borderId="10">
      <alignment horizontal="center"/>
    </xf>
    <xf numFmtId="191" fontId="70" fillId="0" borderId="10">
      <alignment horizontal="center"/>
    </xf>
    <xf numFmtId="208" fontId="6" fillId="0" borderId="0" applyNumberFormat="0" applyFont="0" applyFill="0" applyBorder="0" applyAlignment="0">
      <alignment horizontal="centerContinuous"/>
    </xf>
    <xf numFmtId="0" fontId="7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3" fillId="0" borderId="0" applyNumberFormat="0" applyFill="0" applyBorder="0" applyAlignment="0" applyProtection="0"/>
    <xf numFmtId="0" fontId="25" fillId="0" borderId="23" applyNumberFormat="0" applyFont="0" applyFill="0" applyAlignment="0" applyProtection="0"/>
    <xf numFmtId="209" fontId="72" fillId="0" borderId="0" applyFont="0" applyFill="0" applyBorder="0" applyAlignment="0" applyProtection="0"/>
    <xf numFmtId="210" fontId="45" fillId="0" borderId="0" applyFont="0" applyFill="0" applyBorder="0" applyAlignment="0" applyProtection="0"/>
    <xf numFmtId="211" fontId="70" fillId="0" borderId="0"/>
    <xf numFmtId="211" fontId="70" fillId="0" borderId="0"/>
    <xf numFmtId="212" fontId="70" fillId="0" borderId="2"/>
    <xf numFmtId="212" fontId="70" fillId="0" borderId="2"/>
    <xf numFmtId="175" fontId="7" fillId="0" borderId="0" applyFont="0" applyFill="0" applyBorder="0" applyAlignment="0" applyProtection="0"/>
    <xf numFmtId="173" fontId="7" fillId="0" borderId="0" applyFont="0" applyFill="0" applyBorder="0" applyAlignment="0" applyProtection="0"/>
    <xf numFmtId="0" fontId="94" fillId="0" borderId="0" applyNumberFormat="0" applyFill="0" applyBorder="0" applyAlignment="0" applyProtection="0"/>
    <xf numFmtId="0" fontId="73" fillId="0" borderId="0" applyFont="0" applyFill="0" applyBorder="0" applyAlignment="0" applyProtection="0"/>
    <xf numFmtId="0" fontId="73" fillId="0" borderId="0" applyFont="0" applyFill="0" applyBorder="0" applyAlignment="0" applyProtection="0"/>
    <xf numFmtId="0" fontId="11" fillId="0" borderId="0">
      <alignment vertical="center"/>
    </xf>
    <xf numFmtId="40" fontId="74" fillId="0" borderId="0" applyFont="0" applyFill="0" applyBorder="0" applyAlignment="0" applyProtection="0"/>
    <xf numFmtId="38" fontId="74" fillId="0" borderId="0" applyFont="0" applyFill="0" applyBorder="0" applyAlignment="0" applyProtection="0"/>
    <xf numFmtId="0" fontId="74" fillId="0" borderId="0" applyFont="0" applyFill="0" applyBorder="0" applyAlignment="0" applyProtection="0"/>
    <xf numFmtId="0" fontId="74" fillId="0" borderId="0" applyFont="0" applyFill="0" applyBorder="0" applyAlignment="0" applyProtection="0"/>
    <xf numFmtId="9" fontId="75" fillId="0" borderId="0" applyFont="0" applyFill="0" applyBorder="0" applyAlignment="0" applyProtection="0"/>
    <xf numFmtId="0" fontId="76" fillId="0" borderId="0"/>
    <xf numFmtId="0" fontId="77" fillId="0" borderId="0" applyFont="0" applyFill="0" applyBorder="0" applyAlignment="0" applyProtection="0"/>
    <xf numFmtId="0" fontId="77" fillId="0" borderId="0" applyFont="0" applyFill="0" applyBorder="0" applyAlignment="0" applyProtection="0"/>
    <xf numFmtId="213" fontId="77" fillId="0" borderId="0" applyFont="0" applyFill="0" applyBorder="0" applyAlignment="0" applyProtection="0"/>
    <xf numFmtId="214" fontId="77" fillId="0" borderId="0" applyFont="0" applyFill="0" applyBorder="0" applyAlignment="0" applyProtection="0"/>
    <xf numFmtId="0" fontId="78" fillId="0" borderId="0"/>
    <xf numFmtId="0" fontId="38" fillId="0" borderId="0"/>
    <xf numFmtId="186" fontId="79" fillId="0" borderId="0" applyFont="0" applyFill="0" applyBorder="0" applyAlignment="0" applyProtection="0"/>
    <xf numFmtId="204" fontId="79" fillId="0" borderId="0" applyFont="0" applyFill="0" applyBorder="0" applyAlignment="0" applyProtection="0"/>
    <xf numFmtId="197" fontId="38" fillId="0" borderId="0" applyFont="0" applyFill="0" applyBorder="0" applyAlignment="0" applyProtection="0"/>
    <xf numFmtId="185" fontId="38" fillId="0" borderId="0" applyFont="0" applyFill="0" applyBorder="0" applyAlignment="0" applyProtection="0"/>
    <xf numFmtId="0" fontId="80" fillId="0" borderId="0"/>
    <xf numFmtId="215" fontId="79" fillId="0" borderId="0" applyFont="0" applyFill="0" applyBorder="0" applyAlignment="0" applyProtection="0"/>
    <xf numFmtId="216" fontId="47" fillId="0" borderId="0" applyFont="0" applyFill="0" applyBorder="0" applyAlignment="0" applyProtection="0"/>
    <xf numFmtId="217" fontId="79" fillId="0" borderId="0" applyFont="0" applyFill="0" applyBorder="0" applyAlignment="0" applyProtection="0"/>
    <xf numFmtId="167" fontId="38" fillId="0" borderId="0" applyFont="0" applyFill="0" applyBorder="0" applyAlignment="0" applyProtection="0"/>
    <xf numFmtId="165" fontId="38" fillId="0" borderId="0" applyFont="0" applyFill="0" applyBorder="0" applyAlignment="0" applyProtection="0"/>
    <xf numFmtId="0" fontId="22" fillId="0" borderId="0"/>
    <xf numFmtId="0" fontId="25" fillId="0" borderId="0"/>
    <xf numFmtId="168" fontId="4" fillId="0" borderId="0" applyFont="0" applyFill="0" applyBorder="0" applyAlignment="0" applyProtection="0"/>
    <xf numFmtId="0" fontId="4" fillId="0" borderId="0"/>
    <xf numFmtId="0" fontId="29" fillId="0" borderId="0"/>
    <xf numFmtId="169" fontId="4" fillId="0" borderId="0" applyFont="0" applyFill="0" applyBorder="0" applyAlignment="0" applyProtection="0"/>
    <xf numFmtId="219" fontId="29" fillId="0" borderId="0" applyFont="0" applyFill="0" applyBorder="0" applyAlignment="0" applyProtection="0"/>
    <xf numFmtId="0" fontId="29" fillId="0" borderId="0"/>
    <xf numFmtId="218" fontId="29" fillId="0" borderId="0" applyFont="0" applyFill="0" applyBorder="0" applyAlignment="0" applyProtection="0"/>
    <xf numFmtId="0" fontId="1" fillId="0" borderId="0"/>
    <xf numFmtId="0" fontId="25" fillId="0" borderId="0"/>
    <xf numFmtId="168" fontId="4" fillId="0" borderId="0" applyFont="0" applyFill="0" applyBorder="0" applyAlignment="0" applyProtection="0"/>
    <xf numFmtId="0" fontId="7" fillId="0" borderId="0"/>
    <xf numFmtId="168" fontId="7" fillId="0" borderId="0" applyFont="0" applyFill="0" applyBorder="0" applyAlignment="0" applyProtection="0"/>
    <xf numFmtId="168"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7" fillId="0" borderId="0"/>
    <xf numFmtId="173" fontId="4" fillId="0" borderId="0" applyFont="0" applyFill="0" applyBorder="0" applyAlignment="0" applyProtection="0"/>
    <xf numFmtId="0" fontId="2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1" fillId="0" borderId="0"/>
    <xf numFmtId="173" fontId="4" fillId="0" borderId="0" applyFont="0" applyFill="0" applyBorder="0" applyAlignment="0" applyProtection="0"/>
    <xf numFmtId="43" fontId="25" fillId="0" borderId="0" applyFont="0" applyFill="0" applyBorder="0" applyAlignment="0" applyProtection="0"/>
    <xf numFmtId="168" fontId="4"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26" fillId="0" borderId="0"/>
    <xf numFmtId="170" fontId="4"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168" fontId="4" fillId="0" borderId="0" applyFont="0" applyFill="0" applyBorder="0" applyAlignment="0" applyProtection="0"/>
    <xf numFmtId="0" fontId="7" fillId="0" borderId="0"/>
    <xf numFmtId="9" fontId="7" fillId="0" borderId="0" applyFont="0" applyFill="0" applyBorder="0" applyAlignment="0" applyProtection="0"/>
    <xf numFmtId="168" fontId="4" fillId="0" borderId="0" applyFont="0" applyFill="0" applyBorder="0" applyAlignment="0" applyProtection="0"/>
    <xf numFmtId="0" fontId="4" fillId="0" borderId="0"/>
    <xf numFmtId="168" fontId="4" fillId="0" borderId="0" applyFont="0" applyFill="0" applyBorder="0" applyAlignment="0" applyProtection="0"/>
    <xf numFmtId="0" fontId="4" fillId="0" borderId="0"/>
    <xf numFmtId="0" fontId="4" fillId="0" borderId="0"/>
    <xf numFmtId="173" fontId="4" fillId="0" borderId="0" applyFont="0" applyFill="0" applyBorder="0" applyAlignment="0" applyProtection="0"/>
    <xf numFmtId="0" fontId="4" fillId="0" borderId="0"/>
    <xf numFmtId="0" fontId="4" fillId="0" borderId="0"/>
    <xf numFmtId="0" fontId="4" fillId="0" borderId="0"/>
    <xf numFmtId="43" fontId="1" fillId="0" borderId="0" applyFont="0" applyFill="0" applyBorder="0" applyAlignment="0" applyProtection="0"/>
    <xf numFmtId="0" fontId="1" fillId="0" borderId="0"/>
    <xf numFmtId="173" fontId="4" fillId="0" borderId="0" applyFont="0" applyFill="0" applyBorder="0" applyAlignment="0" applyProtection="0"/>
    <xf numFmtId="168" fontId="4" fillId="0" borderId="0" applyFont="0" applyFill="0" applyBorder="0" applyAlignment="0" applyProtection="0"/>
    <xf numFmtId="0" fontId="1" fillId="0" borderId="0"/>
    <xf numFmtId="173" fontId="4" fillId="0" borderId="0" applyFont="0" applyFill="0" applyBorder="0" applyAlignment="0" applyProtection="0"/>
    <xf numFmtId="0" fontId="4" fillId="0" borderId="0"/>
    <xf numFmtId="173" fontId="4" fillId="0" borderId="0" applyFont="0" applyFill="0" applyBorder="0" applyAlignment="0" applyProtection="0"/>
    <xf numFmtId="0" fontId="4" fillId="0" borderId="0"/>
    <xf numFmtId="168" fontId="1" fillId="0" borderId="0" applyFont="0" applyFill="0" applyBorder="0" applyAlignment="0" applyProtection="0"/>
    <xf numFmtId="43" fontId="7" fillId="0" borderId="0" applyFont="0" applyFill="0" applyBorder="0" applyAlignment="0" applyProtection="0"/>
    <xf numFmtId="0" fontId="4" fillId="0" borderId="0"/>
    <xf numFmtId="218" fontId="25" fillId="0" borderId="0" applyFont="0" applyFill="0" applyBorder="0" applyAlignment="0" applyProtection="0"/>
    <xf numFmtId="0" fontId="4" fillId="0" borderId="0"/>
  </cellStyleXfs>
  <cellXfs count="101">
    <xf numFmtId="0" fontId="0" fillId="0" borderId="0" xfId="0"/>
    <xf numFmtId="3" fontId="11" fillId="0" borderId="1" xfId="1" applyNumberFormat="1" applyFont="1" applyFill="1" applyBorder="1" applyAlignment="1">
      <alignment horizontal="right" vertical="center"/>
    </xf>
    <xf numFmtId="171" fontId="11" fillId="0" borderId="1" xfId="1" applyNumberFormat="1" applyFont="1" applyFill="1" applyBorder="1" applyAlignment="1">
      <alignment horizontal="right" vertical="center"/>
    </xf>
    <xf numFmtId="3" fontId="15" fillId="0" borderId="1" xfId="1" applyNumberFormat="1" applyFont="1" applyFill="1" applyBorder="1" applyAlignment="1">
      <alignment horizontal="right" vertical="center"/>
    </xf>
    <xf numFmtId="3" fontId="13" fillId="0" borderId="1" xfId="1" applyNumberFormat="1" applyFont="1" applyFill="1" applyBorder="1" applyAlignment="1">
      <alignment horizontal="right" vertical="center"/>
    </xf>
    <xf numFmtId="171" fontId="13" fillId="0" borderId="1" xfId="1" applyNumberFormat="1" applyFont="1" applyFill="1" applyBorder="1" applyAlignment="1">
      <alignment horizontal="right" vertical="center"/>
    </xf>
    <xf numFmtId="171" fontId="16" fillId="0" borderId="1" xfId="1" applyNumberFormat="1" applyFont="1" applyFill="1" applyBorder="1" applyAlignment="1">
      <alignment horizontal="right" vertical="center"/>
    </xf>
    <xf numFmtId="171" fontId="15" fillId="0" borderId="1" xfId="1" applyNumberFormat="1" applyFont="1" applyFill="1" applyBorder="1" applyAlignment="1">
      <alignment horizontal="right" vertical="center"/>
    </xf>
    <xf numFmtId="0" fontId="11" fillId="0" borderId="0" xfId="0" applyFont="1" applyAlignment="1">
      <alignment horizontal="center" vertical="center" wrapText="1"/>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0" xfId="0" applyFont="1" applyAlignment="1">
      <alignment vertical="center"/>
    </xf>
    <xf numFmtId="0" fontId="11" fillId="0" borderId="1" xfId="0" applyFont="1" applyBorder="1" applyAlignment="1">
      <alignment vertical="center"/>
    </xf>
    <xf numFmtId="0" fontId="15" fillId="0" borderId="1" xfId="0" applyFont="1" applyBorder="1" applyAlignment="1">
      <alignment horizontal="center" vertical="center"/>
    </xf>
    <xf numFmtId="0" fontId="13" fillId="0" borderId="6" xfId="0" applyFont="1" applyBorder="1" applyAlignment="1">
      <alignment vertical="center"/>
    </xf>
    <xf numFmtId="3" fontId="16" fillId="0" borderId="1" xfId="1" applyNumberFormat="1" applyFont="1" applyFill="1" applyBorder="1" applyAlignment="1">
      <alignment horizontal="right" vertical="center"/>
    </xf>
    <xf numFmtId="3" fontId="31" fillId="0" borderId="1" xfId="1" applyNumberFormat="1" applyFont="1" applyFill="1" applyBorder="1" applyAlignment="1">
      <alignment horizontal="right" vertical="center"/>
    </xf>
    <xf numFmtId="171" fontId="31" fillId="0" borderId="1" xfId="1" applyNumberFormat="1" applyFont="1" applyFill="1" applyBorder="1" applyAlignment="1">
      <alignment horizontal="right" vertical="center"/>
    </xf>
    <xf numFmtId="0" fontId="24" fillId="0" borderId="0" xfId="0" applyFont="1"/>
    <xf numFmtId="0" fontId="13" fillId="0" borderId="0" xfId="0" applyFont="1" applyAlignment="1">
      <alignment horizontal="right" vertical="center"/>
    </xf>
    <xf numFmtId="3" fontId="24" fillId="0" borderId="0" xfId="0" applyNumberFormat="1" applyFont="1"/>
    <xf numFmtId="3" fontId="5" fillId="0" borderId="1" xfId="1" applyNumberFormat="1" applyFont="1" applyFill="1" applyBorder="1" applyAlignment="1">
      <alignment horizontal="right" vertical="center"/>
    </xf>
    <xf numFmtId="168" fontId="33" fillId="0" borderId="0" xfId="1" applyFont="1" applyFill="1" applyAlignment="1">
      <alignment wrapText="1"/>
    </xf>
    <xf numFmtId="0" fontId="8" fillId="0" borderId="0" xfId="0" applyFont="1" applyAlignment="1">
      <alignment horizontal="center" vertical="center"/>
    </xf>
    <xf numFmtId="170" fontId="21" fillId="0" borderId="0" xfId="0" applyNumberFormat="1" applyFont="1"/>
    <xf numFmtId="170" fontId="21" fillId="0" borderId="0" xfId="0" applyNumberFormat="1" applyFont="1" applyAlignment="1">
      <alignment horizontal="center"/>
    </xf>
    <xf numFmtId="0" fontId="8" fillId="0" borderId="0" xfId="0" applyFont="1" applyAlignment="1">
      <alignment vertical="center"/>
    </xf>
    <xf numFmtId="0" fontId="8" fillId="0" borderId="0" xfId="0" applyFont="1" applyAlignment="1">
      <alignment wrapText="1"/>
    </xf>
    <xf numFmtId="0" fontId="8" fillId="0" borderId="0" xfId="0" applyFont="1" applyAlignment="1">
      <alignment horizontal="center" wrapText="1"/>
    </xf>
    <xf numFmtId="3" fontId="10" fillId="0" borderId="0" xfId="0" applyNumberFormat="1" applyFont="1" applyAlignment="1">
      <alignment horizontal="right"/>
    </xf>
    <xf numFmtId="0" fontId="17" fillId="0" borderId="4" xfId="2" applyFont="1" applyBorder="1" applyAlignment="1">
      <alignment horizontal="center" vertical="center" wrapText="1"/>
    </xf>
    <xf numFmtId="3" fontId="17" fillId="0" borderId="4" xfId="2" applyNumberFormat="1" applyFont="1" applyBorder="1" applyAlignment="1">
      <alignment vertical="center" wrapText="1"/>
    </xf>
    <xf numFmtId="171" fontId="17" fillId="0" borderId="4" xfId="2" applyNumberFormat="1" applyFont="1" applyBorder="1" applyAlignment="1">
      <alignment vertical="center" wrapText="1"/>
    </xf>
    <xf numFmtId="0" fontId="16" fillId="0" borderId="0" xfId="0" applyFont="1" applyAlignment="1">
      <alignment vertical="center" wrapText="1"/>
    </xf>
    <xf numFmtId="0" fontId="14" fillId="0" borderId="0" xfId="0" applyFont="1" applyAlignment="1">
      <alignment vertical="center" wrapText="1"/>
    </xf>
    <xf numFmtId="0" fontId="17" fillId="0" borderId="1" xfId="2" applyFont="1" applyBorder="1" applyAlignment="1">
      <alignment horizontal="center" vertical="center" wrapText="1"/>
    </xf>
    <xf numFmtId="0" fontId="17" fillId="0" borderId="1" xfId="2" applyFont="1" applyBorder="1" applyAlignment="1">
      <alignment horizontal="left" vertical="center" wrapText="1"/>
    </xf>
    <xf numFmtId="3" fontId="17" fillId="0" borderId="1" xfId="2" applyNumberFormat="1" applyFont="1" applyBorder="1" applyAlignment="1">
      <alignment vertical="center" wrapText="1"/>
    </xf>
    <xf numFmtId="171" fontId="17" fillId="0" borderId="1" xfId="2" applyNumberFormat="1" applyFont="1" applyBorder="1" applyAlignment="1">
      <alignment vertical="center" wrapText="1"/>
    </xf>
    <xf numFmtId="0" fontId="13" fillId="0" borderId="1" xfId="2" applyFont="1" applyBorder="1" applyAlignment="1">
      <alignment horizontal="center" vertical="center" wrapText="1"/>
    </xf>
    <xf numFmtId="0" fontId="13" fillId="0" borderId="1" xfId="2" applyFont="1" applyBorder="1" applyAlignment="1">
      <alignment vertical="center" wrapText="1"/>
    </xf>
    <xf numFmtId="3" fontId="13" fillId="0" borderId="1" xfId="2" applyNumberFormat="1" applyFont="1" applyBorder="1" applyAlignment="1">
      <alignment vertical="center" wrapText="1"/>
    </xf>
    <xf numFmtId="171" fontId="13" fillId="0" borderId="1" xfId="2" applyNumberFormat="1" applyFont="1" applyBorder="1" applyAlignment="1">
      <alignment vertical="center" wrapText="1"/>
    </xf>
    <xf numFmtId="0" fontId="11" fillId="0" borderId="0" xfId="0" applyFont="1" applyAlignment="1">
      <alignment vertical="center" wrapText="1"/>
    </xf>
    <xf numFmtId="0" fontId="15" fillId="0" borderId="1" xfId="0" applyFont="1" applyBorder="1" applyAlignment="1">
      <alignment horizontal="left" vertical="center"/>
    </xf>
    <xf numFmtId="0" fontId="15" fillId="0" borderId="0" xfId="0" applyFont="1" applyAlignment="1">
      <alignment vertical="center" wrapText="1"/>
    </xf>
    <xf numFmtId="0" fontId="11" fillId="0" borderId="1" xfId="0" applyFont="1" applyBorder="1" applyAlignment="1">
      <alignment horizontal="left" vertical="center"/>
    </xf>
    <xf numFmtId="0" fontId="13" fillId="0" borderId="0" xfId="0" applyFont="1" applyAlignment="1">
      <alignment vertical="center" wrapText="1"/>
    </xf>
    <xf numFmtId="0" fontId="11" fillId="0" borderId="1" xfId="2" applyFont="1" applyBorder="1" applyAlignment="1">
      <alignment horizontal="center" vertical="center" wrapText="1"/>
    </xf>
    <xf numFmtId="0" fontId="11" fillId="0" borderId="1" xfId="2" applyFont="1" applyBorder="1" applyAlignment="1">
      <alignment vertical="center" wrapText="1"/>
    </xf>
    <xf numFmtId="3" fontId="11" fillId="0" borderId="1" xfId="2" applyNumberFormat="1" applyFont="1" applyBorder="1" applyAlignment="1">
      <alignment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3" fontId="11" fillId="0" borderId="1" xfId="0" applyNumberFormat="1" applyFont="1" applyBorder="1" applyAlignment="1">
      <alignment horizontal="right" vertical="center"/>
    </xf>
    <xf numFmtId="171" fontId="11"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6" fillId="0" borderId="1" xfId="0" applyFont="1" applyBorder="1" applyAlignment="1">
      <alignment horizontal="center" vertical="center"/>
    </xf>
    <xf numFmtId="0" fontId="30" fillId="0" borderId="0" xfId="0" applyFont="1" applyAlignment="1">
      <alignment vertical="center" wrapText="1"/>
    </xf>
    <xf numFmtId="0" fontId="8" fillId="0" borderId="6" xfId="0" applyFont="1" applyBorder="1" applyAlignment="1">
      <alignment horizontal="center" vertical="center"/>
    </xf>
    <xf numFmtId="3" fontId="8" fillId="0" borderId="0" xfId="0" applyNumberFormat="1" applyFont="1" applyAlignment="1">
      <alignment vertical="center"/>
    </xf>
    <xf numFmtId="0" fontId="23" fillId="0" borderId="7" xfId="0" applyFont="1" applyBorder="1" applyAlignment="1" applyProtection="1">
      <alignment horizontal="center" vertical="center" wrapText="1" readingOrder="1"/>
      <protection locked="0"/>
    </xf>
    <xf numFmtId="0" fontId="12" fillId="0" borderId="0" xfId="0" applyFont="1" applyAlignment="1">
      <alignment horizontal="center" vertical="center" wrapText="1"/>
    </xf>
    <xf numFmtId="3" fontId="16" fillId="0" borderId="0" xfId="0" applyNumberFormat="1" applyFont="1" applyAlignment="1">
      <alignment vertical="center" wrapText="1"/>
    </xf>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31" fillId="0" borderId="0" xfId="0" applyFont="1" applyAlignment="1">
      <alignment vertical="center" wrapText="1"/>
    </xf>
    <xf numFmtId="0" fontId="17" fillId="0" borderId="1" xfId="0" applyFont="1" applyBorder="1" applyAlignment="1">
      <alignment horizontal="center" vertical="center"/>
    </xf>
    <xf numFmtId="2" fontId="17" fillId="0" borderId="1" xfId="0" applyNumberFormat="1" applyFont="1" applyBorder="1" applyAlignment="1">
      <alignment vertical="center" wrapText="1"/>
    </xf>
    <xf numFmtId="3" fontId="17" fillId="0" borderId="1" xfId="0" applyNumberFormat="1" applyFont="1" applyBorder="1" applyAlignment="1">
      <alignment vertical="center"/>
    </xf>
    <xf numFmtId="171" fontId="17" fillId="0" borderId="1" xfId="0" applyNumberFormat="1" applyFont="1" applyBorder="1" applyAlignment="1">
      <alignment vertical="center"/>
    </xf>
    <xf numFmtId="3" fontId="11" fillId="0" borderId="5" xfId="0" applyNumberFormat="1" applyFont="1" applyBorder="1" applyAlignment="1">
      <alignment vertical="center"/>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3" fontId="18" fillId="0" borderId="6" xfId="0" applyNumberFormat="1" applyFont="1" applyBorder="1" applyAlignment="1">
      <alignment vertical="center"/>
    </xf>
    <xf numFmtId="0" fontId="23" fillId="0" borderId="2" xfId="0" applyFont="1" applyBorder="1" applyAlignment="1" applyProtection="1">
      <alignment horizontal="center" vertical="center" wrapText="1" readingOrder="1"/>
      <protection locked="0"/>
    </xf>
    <xf numFmtId="3" fontId="23" fillId="0" borderId="2" xfId="0" applyNumberFormat="1" applyFont="1" applyBorder="1" applyAlignment="1">
      <alignment horizontal="center" vertical="center" wrapText="1"/>
    </xf>
    <xf numFmtId="3" fontId="23" fillId="0" borderId="2" xfId="0" applyNumberFormat="1" applyFont="1" applyBorder="1" applyAlignment="1" applyProtection="1">
      <alignment horizontal="center" vertical="center" wrapText="1" readingOrder="1"/>
      <protection locked="0"/>
    </xf>
    <xf numFmtId="0" fontId="16" fillId="0" borderId="1" xfId="0" applyFont="1" applyBorder="1" applyAlignment="1">
      <alignment horizontal="left" vertical="center" wrapText="1"/>
    </xf>
    <xf numFmtId="171" fontId="8" fillId="0" borderId="6" xfId="0" applyNumberFormat="1" applyFont="1" applyBorder="1" applyAlignme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21" fillId="0" borderId="0" xfId="0" applyFont="1" applyFill="1" applyAlignment="1"/>
    <xf numFmtId="0" fontId="35"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6" fillId="0" borderId="0" xfId="0" applyFont="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3" fontId="13" fillId="0" borderId="2" xfId="0" applyNumberFormat="1" applyFont="1" applyBorder="1" applyAlignment="1" applyProtection="1">
      <alignment horizontal="center" vertical="center" wrapText="1" readingOrder="1"/>
      <protection locked="0"/>
    </xf>
    <xf numFmtId="3" fontId="13" fillId="0" borderId="13" xfId="0" applyNumberFormat="1" applyFont="1" applyBorder="1" applyAlignment="1" applyProtection="1">
      <alignment horizontal="center" vertical="center" wrapText="1" readingOrder="1"/>
      <protection locked="0"/>
    </xf>
    <xf numFmtId="3" fontId="13" fillId="0" borderId="11" xfId="0" applyNumberFormat="1" applyFont="1" applyBorder="1" applyAlignment="1" applyProtection="1">
      <alignment horizontal="center" vertical="center" wrapText="1" readingOrder="1"/>
      <protection locked="0"/>
    </xf>
    <xf numFmtId="3" fontId="13" fillId="0" borderId="24" xfId="0" applyNumberFormat="1" applyFont="1" applyBorder="1" applyAlignment="1" applyProtection="1">
      <alignment horizontal="center" vertical="center" wrapText="1" readingOrder="1"/>
      <protection locked="0"/>
    </xf>
    <xf numFmtId="3" fontId="13" fillId="0" borderId="14" xfId="0" applyNumberFormat="1" applyFont="1" applyBorder="1" applyAlignment="1" applyProtection="1">
      <alignment horizontal="center" vertical="center" wrapText="1" readingOrder="1"/>
      <protection locked="0"/>
    </xf>
    <xf numFmtId="3" fontId="13" fillId="0" borderId="26" xfId="0" applyNumberFormat="1" applyFont="1" applyBorder="1" applyAlignment="1" applyProtection="1">
      <alignment horizontal="center" vertical="center" wrapText="1" readingOrder="1"/>
      <protection locked="0"/>
    </xf>
    <xf numFmtId="3" fontId="13" fillId="0" borderId="25" xfId="0" applyNumberFormat="1" applyFont="1" applyBorder="1" applyAlignment="1" applyProtection="1">
      <alignment horizontal="center" vertical="center" wrapText="1" readingOrder="1"/>
      <protection locked="0"/>
    </xf>
    <xf numFmtId="0" fontId="13" fillId="0" borderId="13" xfId="0" applyFont="1" applyBorder="1" applyAlignment="1" applyProtection="1">
      <alignment horizontal="center" vertical="center" wrapText="1" readingOrder="1"/>
      <protection locked="0"/>
    </xf>
    <xf numFmtId="0" fontId="13" fillId="0" borderId="24" xfId="0" applyFont="1" applyBorder="1" applyAlignment="1" applyProtection="1">
      <alignment horizontal="center" vertical="center" wrapText="1" readingOrder="1"/>
      <protection locked="0"/>
    </xf>
    <xf numFmtId="0" fontId="13" fillId="0" borderId="14" xfId="0" applyFont="1" applyBorder="1" applyAlignment="1" applyProtection="1">
      <alignment horizontal="center" vertical="center" wrapText="1" readingOrder="1"/>
      <protection locked="0"/>
    </xf>
    <xf numFmtId="0" fontId="13" fillId="0" borderId="25" xfId="0" applyFont="1" applyBorder="1" applyAlignment="1" applyProtection="1">
      <alignment horizontal="center" vertical="center" wrapText="1" readingOrder="1"/>
      <protection locked="0"/>
    </xf>
  </cellXfs>
  <cellStyles count="926">
    <cellStyle name="_x0001_" xfId="58"/>
    <cellStyle name="          _x000d__x000a_shell=progman.exe_x000d__x000a_m" xfId="59"/>
    <cellStyle name="??" xfId="60"/>
    <cellStyle name="?? [0.00]_ Att. 1- Cover" xfId="61"/>
    <cellStyle name="?? [0]" xfId="62"/>
    <cellStyle name="?? [0] 10" xfId="63"/>
    <cellStyle name="?? [0] 2" xfId="64"/>
    <cellStyle name="?? [0] 3" xfId="65"/>
    <cellStyle name="?? [0] 4" xfId="66"/>
    <cellStyle name="?? [0] 5" xfId="67"/>
    <cellStyle name="?? [0] 6" xfId="68"/>
    <cellStyle name="?? [0] 7" xfId="69"/>
    <cellStyle name="?? [0] 8" xfId="70"/>
    <cellStyle name="?? [0] 9" xfId="71"/>
    <cellStyle name="?? 10" xfId="72"/>
    <cellStyle name="?? 11" xfId="73"/>
    <cellStyle name="?? 12" xfId="74"/>
    <cellStyle name="?? 13" xfId="75"/>
    <cellStyle name="?? 14" xfId="76"/>
    <cellStyle name="?? 15" xfId="77"/>
    <cellStyle name="?? 16" xfId="78"/>
    <cellStyle name="?? 17" xfId="79"/>
    <cellStyle name="?? 18" xfId="80"/>
    <cellStyle name="?? 19" xfId="81"/>
    <cellStyle name="?? 2" xfId="82"/>
    <cellStyle name="?? 20" xfId="83"/>
    <cellStyle name="?? 21" xfId="84"/>
    <cellStyle name="?? 22" xfId="85"/>
    <cellStyle name="?? 23" xfId="86"/>
    <cellStyle name="?? 24" xfId="87"/>
    <cellStyle name="?? 25" xfId="88"/>
    <cellStyle name="?? 26" xfId="89"/>
    <cellStyle name="?? 27" xfId="90"/>
    <cellStyle name="?? 28" xfId="91"/>
    <cellStyle name="?? 29" xfId="92"/>
    <cellStyle name="?? 3" xfId="93"/>
    <cellStyle name="?? 30" xfId="94"/>
    <cellStyle name="?? 31" xfId="95"/>
    <cellStyle name="?? 4" xfId="96"/>
    <cellStyle name="?? 5" xfId="97"/>
    <cellStyle name="?? 6" xfId="98"/>
    <cellStyle name="?? 7" xfId="99"/>
    <cellStyle name="?? 8" xfId="100"/>
    <cellStyle name="?? 9" xfId="101"/>
    <cellStyle name="?_x001d_??%U©÷u&amp;H©÷9_x0008_? s_x000a__x0007__x0001__x0001_" xfId="103"/>
    <cellStyle name="?_x001d_??%U©÷u&amp;H©÷9_x0008_? s_x000a__x0007__x0001__x0001_ 2" xfId="102"/>
    <cellStyle name="???? [0.00]_List-dwg" xfId="104"/>
    <cellStyle name="????_List-dwg" xfId="105"/>
    <cellStyle name="???[0]_?? DI" xfId="106"/>
    <cellStyle name="???_?? DI" xfId="107"/>
    <cellStyle name="??[0]_BRE" xfId="108"/>
    <cellStyle name="??_ ??? ???? " xfId="109"/>
    <cellStyle name="??A? [0]_laroux_1_¢¬???¢â? " xfId="110"/>
    <cellStyle name="??A?_laroux_1_¢¬???¢â? " xfId="111"/>
    <cellStyle name="?¡±¢¥?_?¨ù??¢´¢¥_¢¬???¢â? " xfId="112"/>
    <cellStyle name="?ðÇ%U?&amp;H?_x0008_?s_x000a__x0007__x0001__x0001_" xfId="113"/>
    <cellStyle name="?ðÇ%U?&amp;H?_x0008_?s_x000a__x0007__x0001__x0001_ 10" xfId="114"/>
    <cellStyle name="?ðÇ%U?&amp;H?_x0008_?s_x000a__x0007__x0001__x0001_ 2" xfId="115"/>
    <cellStyle name="?ðÇ%U?&amp;H?_x0008_?s_x000a__x0007__x0001__x0001_ 3" xfId="116"/>
    <cellStyle name="?ðÇ%U?&amp;H?_x0008_?s_x000a__x0007__x0001__x0001_ 4" xfId="117"/>
    <cellStyle name="?ðÇ%U?&amp;H?_x0008_?s_x000a__x0007__x0001__x0001_ 5" xfId="118"/>
    <cellStyle name="?ðÇ%U?&amp;H?_x0008_?s_x000a__x0007__x0001__x0001_ 6" xfId="119"/>
    <cellStyle name="?ðÇ%U?&amp;H?_x0008_?s_x000a__x0007__x0001__x0001_ 7" xfId="120"/>
    <cellStyle name="?ðÇ%U?&amp;H?_x0008_?s_x000a__x0007__x0001__x0001_ 8" xfId="121"/>
    <cellStyle name="?ðÇ%U?&amp;H?_x0008_?s_x000a__x0007__x0001__x0001_ 9" xfId="122"/>
    <cellStyle name="_KT (2)" xfId="123"/>
    <cellStyle name="_KT (2)_1" xfId="124"/>
    <cellStyle name="_KT (2)_2" xfId="125"/>
    <cellStyle name="_KT (2)_2_TG-TH" xfId="126"/>
    <cellStyle name="_KT (2)_2_TG-TH_Book1" xfId="127"/>
    <cellStyle name="_KT (2)_3" xfId="128"/>
    <cellStyle name="_KT (2)_3_TG-TH" xfId="129"/>
    <cellStyle name="_KT (2)_3_TG-TH_PERSONAL" xfId="130"/>
    <cellStyle name="_KT (2)_3_TG-TH_PERSONAL_Book1" xfId="131"/>
    <cellStyle name="_KT (2)_3_TG-TH_PERSONAL_Tong hop KHCB 2001" xfId="132"/>
    <cellStyle name="_KT (2)_4" xfId="133"/>
    <cellStyle name="_KT (2)_4_Book1" xfId="134"/>
    <cellStyle name="_KT (2)_4_TG-TH" xfId="135"/>
    <cellStyle name="_KT (2)_5" xfId="136"/>
    <cellStyle name="_KT (2)_5_Book1" xfId="137"/>
    <cellStyle name="_KT (2)_PERSONAL" xfId="138"/>
    <cellStyle name="_KT (2)_PERSONAL_Book1" xfId="139"/>
    <cellStyle name="_KT (2)_PERSONAL_Tong hop KHCB 2001" xfId="140"/>
    <cellStyle name="_KT (2)_TG-TH" xfId="141"/>
    <cellStyle name="_KT_TG" xfId="142"/>
    <cellStyle name="_KT_TG_1" xfId="143"/>
    <cellStyle name="_KT_TG_1_Book1" xfId="144"/>
    <cellStyle name="_KT_TG_2" xfId="145"/>
    <cellStyle name="_KT_TG_2_Book1" xfId="146"/>
    <cellStyle name="_KT_TG_3" xfId="147"/>
    <cellStyle name="_KT_TG_4" xfId="148"/>
    <cellStyle name="_PERSONAL" xfId="149"/>
    <cellStyle name="_PERSONAL_Book1" xfId="150"/>
    <cellStyle name="_PERSONAL_Tong hop KHCB 2001" xfId="151"/>
    <cellStyle name="_TG-TH" xfId="152"/>
    <cellStyle name="_TG-TH_1" xfId="153"/>
    <cellStyle name="_TG-TH_1_Book1" xfId="154"/>
    <cellStyle name="_TG-TH_2" xfId="155"/>
    <cellStyle name="_TG-TH_2_Book1" xfId="156"/>
    <cellStyle name="_TG-TH_3" xfId="157"/>
    <cellStyle name="_TG-TH_4" xfId="158"/>
    <cellStyle name="=" xfId="159"/>
    <cellStyle name="=_Book1" xfId="160"/>
    <cellStyle name="•W€_STDFOR" xfId="161"/>
    <cellStyle name="•W_MARINE" xfId="162"/>
    <cellStyle name="W_STDFOR" xfId="163"/>
    <cellStyle name="1" xfId="164"/>
    <cellStyle name="¹éºÐÀ²_±âÅ¸" xfId="165"/>
    <cellStyle name="2" xfId="166"/>
    <cellStyle name="20% - Accent1 2" xfId="167"/>
    <cellStyle name="20% - Accent2 2" xfId="168"/>
    <cellStyle name="20% - Accent3 2" xfId="169"/>
    <cellStyle name="20% - Accent4 2" xfId="170"/>
    <cellStyle name="20% - Accent5 2" xfId="171"/>
    <cellStyle name="20% - Accent6 2" xfId="172"/>
    <cellStyle name="3" xfId="173"/>
    <cellStyle name="4" xfId="174"/>
    <cellStyle name="40% - Accent1 2" xfId="175"/>
    <cellStyle name="40% - Accent2 2" xfId="176"/>
    <cellStyle name="40% - Accent3 2" xfId="177"/>
    <cellStyle name="40% - Accent4 2" xfId="178"/>
    <cellStyle name="40% - Accent5 2" xfId="179"/>
    <cellStyle name="40% - Accent6 2" xfId="180"/>
    <cellStyle name="6"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189"/>
    <cellStyle name="Accent3 2" xfId="190"/>
    <cellStyle name="Accent4 2" xfId="191"/>
    <cellStyle name="Accent5 2" xfId="192"/>
    <cellStyle name="Accent6 2" xfId="193"/>
    <cellStyle name="active" xfId="194"/>
    <cellStyle name="ÅëÈ­ [0]_±âÅ¸" xfId="195"/>
    <cellStyle name="AeE­ [0]_INQUIRY ¿µ¾÷AßAø " xfId="196"/>
    <cellStyle name="ÅëÈ­ [0]_L601CPT" xfId="197"/>
    <cellStyle name="ÅëÈ­_±âÅ¸" xfId="198"/>
    <cellStyle name="AeE­_INQUIRY ¿?¾÷AßAø " xfId="199"/>
    <cellStyle name="ÅëÈ­_L601CPT" xfId="200"/>
    <cellStyle name="ÄÞ¸¶ [0]_±âÅ¸" xfId="201"/>
    <cellStyle name="AÞ¸¶ [0]_INQUIRY ¿?¾÷AßAø " xfId="202"/>
    <cellStyle name="ÄÞ¸¶ [0]_L601CPT" xfId="203"/>
    <cellStyle name="ÄÞ¸¶_±âÅ¸" xfId="204"/>
    <cellStyle name="AÞ¸¶_INQUIRY ¿?¾÷AßAø " xfId="205"/>
    <cellStyle name="ÄÞ¸¶_L601CPT" xfId="206"/>
    <cellStyle name="AutoFormat Options" xfId="207"/>
    <cellStyle name="Bad 2" xfId="208"/>
    <cellStyle name="C?AØ_¿?¾÷CoE² " xfId="209"/>
    <cellStyle name="Ç¥ÁØ_#2(M17)_1" xfId="210"/>
    <cellStyle name="C￥AØ_¿μ¾÷CoE² " xfId="211"/>
    <cellStyle name="Ç¥ÁØ_±¸¹Ì´ëÃ¥" xfId="212"/>
    <cellStyle name="Calculation 2" xfId="213"/>
    <cellStyle name="category" xfId="214"/>
    <cellStyle name="Cerrency_Sheet2_XANGDAU" xfId="215"/>
    <cellStyle name="Comma" xfId="1" builtinId="3"/>
    <cellStyle name="Comma [0] 2" xfId="218"/>
    <cellStyle name="Comma [0] 2 10" xfId="34"/>
    <cellStyle name="Comma [0] 2 2" xfId="219"/>
    <cellStyle name="Comma [0] 2 3" xfId="220"/>
    <cellStyle name="Comma [0] 2 4" xfId="221"/>
    <cellStyle name="Comma [0] 2 5" xfId="222"/>
    <cellStyle name="Comma [0] 2 6" xfId="223"/>
    <cellStyle name="Comma [0] 2 7" xfId="224"/>
    <cellStyle name="Comma [0] 2 8" xfId="847"/>
    <cellStyle name="Comma [0] 3" xfId="225"/>
    <cellStyle name="Comma [0] 3 2" xfId="226"/>
    <cellStyle name="Comma [0] 3 3" xfId="227"/>
    <cellStyle name="Comma [0] 3 4" xfId="228"/>
    <cellStyle name="Comma [0] 3 5" xfId="229"/>
    <cellStyle name="Comma [0] 3 6" xfId="230"/>
    <cellStyle name="Comma [0] 3 7" xfId="231"/>
    <cellStyle name="Comma 10" xfId="232"/>
    <cellStyle name="Comma 10 10" xfId="233"/>
    <cellStyle name="Comma 10 11" xfId="234"/>
    <cellStyle name="Comma 10 12" xfId="849"/>
    <cellStyle name="Comma 10 2" xfId="6"/>
    <cellStyle name="Comma 10 2 2" xfId="8"/>
    <cellStyle name="Comma 10 2 2 2" xfId="236"/>
    <cellStyle name="Comma 10 2 3" xfId="235"/>
    <cellStyle name="Comma 10 3" xfId="237"/>
    <cellStyle name="Comma 10 4" xfId="238"/>
    <cellStyle name="Comma 10 5" xfId="239"/>
    <cellStyle name="Comma 10 6" xfId="240"/>
    <cellStyle name="Comma 10 7" xfId="241"/>
    <cellStyle name="Comma 10 8" xfId="242"/>
    <cellStyle name="Comma 10 9" xfId="243"/>
    <cellStyle name="Comma 11" xfId="244"/>
    <cellStyle name="Comma 11 2" xfId="245"/>
    <cellStyle name="Comma 12" xfId="337"/>
    <cellStyle name="Comma 12 2" xfId="246"/>
    <cellStyle name="Comma 13 2" xfId="247"/>
    <cellStyle name="Comma 14" xfId="49"/>
    <cellStyle name="Comma 14 2" xfId="248"/>
    <cellStyle name="Comma 14 3" xfId="843"/>
    <cellStyle name="Comma 15 2" xfId="249"/>
    <cellStyle name="Comma 16" xfId="250"/>
    <cellStyle name="Comma 16 10" xfId="251"/>
    <cellStyle name="Comma 16 11" xfId="252"/>
    <cellStyle name="Comma 16 2" xfId="253"/>
    <cellStyle name="Comma 16 3" xfId="254"/>
    <cellStyle name="Comma 16 4" xfId="255"/>
    <cellStyle name="Comma 16 5" xfId="256"/>
    <cellStyle name="Comma 16 6" xfId="257"/>
    <cellStyle name="Comma 16 7" xfId="258"/>
    <cellStyle name="Comma 16 8" xfId="259"/>
    <cellStyle name="Comma 16 9" xfId="260"/>
    <cellStyle name="Comma 17 2" xfId="261"/>
    <cellStyle name="Comma 18 2" xfId="262"/>
    <cellStyle name="Comma 2" xfId="17"/>
    <cellStyle name="Comma 2 10" xfId="264"/>
    <cellStyle name="Comma 2 10 2" xfId="265"/>
    <cellStyle name="Comma 2 11" xfId="266"/>
    <cellStyle name="Comma 2 12" xfId="263"/>
    <cellStyle name="Comma 2 13" xfId="854"/>
    <cellStyle name="Comma 2 2" xfId="267"/>
    <cellStyle name="Comma 2 2 2" xfId="268"/>
    <cellStyle name="Comma 2 2 2 10" xfId="4"/>
    <cellStyle name="Comma 2 2 2 10 2" xfId="269"/>
    <cellStyle name="Comma 2 2 2 2" xfId="270"/>
    <cellStyle name="Comma 2 2 2 3" xfId="908"/>
    <cellStyle name="Comma 2 2 3" xfId="271"/>
    <cellStyle name="Comma 2 2 3 2" xfId="917"/>
    <cellStyle name="Comma 2 2 4" xfId="272"/>
    <cellStyle name="Comma 2 2 4 2" xfId="919"/>
    <cellStyle name="Comma 2 2 5" xfId="273"/>
    <cellStyle name="Comma 2 2 6" xfId="274"/>
    <cellStyle name="Comma 2 2 7" xfId="275"/>
    <cellStyle name="Comma 2 2 8" xfId="276"/>
    <cellStyle name="Comma 2 2 9" xfId="860"/>
    <cellStyle name="Comma 2 3" xfId="277"/>
    <cellStyle name="Comma 2 3 2" xfId="278"/>
    <cellStyle name="Comma 2 3 2 2" xfId="914"/>
    <cellStyle name="Comma 2 3 3" xfId="886"/>
    <cellStyle name="Comma 2 4" xfId="279"/>
    <cellStyle name="Comma 2 4 2" xfId="280"/>
    <cellStyle name="Comma 2 4 2 2" xfId="900"/>
    <cellStyle name="Comma 2 4 3" xfId="915"/>
    <cellStyle name="Comma 2 4 4" xfId="888"/>
    <cellStyle name="Comma 2 5" xfId="281"/>
    <cellStyle name="Comma 2 5 2" xfId="282"/>
    <cellStyle name="Comma 2 5 3" xfId="893"/>
    <cellStyle name="Comma 2 6" xfId="283"/>
    <cellStyle name="Comma 2 6 2" xfId="284"/>
    <cellStyle name="Comma 2 7" xfId="285"/>
    <cellStyle name="Comma 2 7 2" xfId="286"/>
    <cellStyle name="Comma 2 8" xfId="287"/>
    <cellStyle name="Comma 2 9" xfId="288"/>
    <cellStyle name="Comma 20" xfId="289"/>
    <cellStyle name="Comma 21" xfId="290"/>
    <cellStyle name="Comma 21 2" xfId="291"/>
    <cellStyle name="Comma 21 3" xfId="292"/>
    <cellStyle name="Comma 22" xfId="293"/>
    <cellStyle name="Comma 23" xfId="294"/>
    <cellStyle name="Comma 24" xfId="295"/>
    <cellStyle name="Comma 25" xfId="296"/>
    <cellStyle name="Comma 3" xfId="15"/>
    <cellStyle name="Comma 3 10" xfId="298"/>
    <cellStyle name="Comma 3 11" xfId="297"/>
    <cellStyle name="Comma 3 12" xfId="852"/>
    <cellStyle name="Comma 3 13" xfId="921"/>
    <cellStyle name="Comma 3 2" xfId="299"/>
    <cellStyle name="Comma 3 2 2" xfId="300"/>
    <cellStyle name="Comma 3 2 3" xfId="301"/>
    <cellStyle name="Comma 3 2 4" xfId="302"/>
    <cellStyle name="Comma 3 2 5" xfId="303"/>
    <cellStyle name="Comma 3 2 6" xfId="304"/>
    <cellStyle name="Comma 3 2 7" xfId="305"/>
    <cellStyle name="Comma 3 2 8" xfId="306"/>
    <cellStyle name="Comma 3 2 9" xfId="903"/>
    <cellStyle name="Comma 3 3" xfId="307"/>
    <cellStyle name="Comma 3 4" xfId="308"/>
    <cellStyle name="Comma 3 5" xfId="309"/>
    <cellStyle name="Comma 3 6" xfId="310"/>
    <cellStyle name="Comma 3 7" xfId="311"/>
    <cellStyle name="Comma 3 8" xfId="312"/>
    <cellStyle name="Comma 3 9" xfId="313"/>
    <cellStyle name="Comma 4" xfId="314"/>
    <cellStyle name="Comma 4 2" xfId="315"/>
    <cellStyle name="Comma 4 2 2" xfId="316"/>
    <cellStyle name="Comma 4 2 2 2" xfId="317"/>
    <cellStyle name="Comma 4 2 2 2 2" xfId="912"/>
    <cellStyle name="Comma 4 2 2 2 3" xfId="884"/>
    <cellStyle name="Comma 4 2 2 3" xfId="318"/>
    <cellStyle name="Comma 4 2 2 3 2" xfId="890"/>
    <cellStyle name="Comma 4 2 2 4" xfId="319"/>
    <cellStyle name="Comma 4 2 2 4 2" xfId="895"/>
    <cellStyle name="Comma 4 2 2 5" xfId="320"/>
    <cellStyle name="Comma 4 2 2 6" xfId="321"/>
    <cellStyle name="Comma 4 2 2 7" xfId="322"/>
    <cellStyle name="Comma 4 2 2 8" xfId="323"/>
    <cellStyle name="Comma 4 2 2 9" xfId="882"/>
    <cellStyle name="Comma 4 2 3" xfId="324"/>
    <cellStyle name="Comma 4 2 4" xfId="325"/>
    <cellStyle name="Comma 4 2 5" xfId="326"/>
    <cellStyle name="Comma 4 2 6" xfId="327"/>
    <cellStyle name="Comma 4 2 7" xfId="328"/>
    <cellStyle name="Comma 4 2 8" xfId="858"/>
    <cellStyle name="Comma 4 3" xfId="329"/>
    <cellStyle name="Comma 4 3 2" xfId="905"/>
    <cellStyle name="Comma 4 4" xfId="330"/>
    <cellStyle name="Comma 4 5" xfId="855"/>
    <cellStyle name="Comma 43" xfId="16"/>
    <cellStyle name="Comma 44" xfId="19"/>
    <cellStyle name="Comma 44 2" xfId="46"/>
    <cellStyle name="Comma 45" xfId="31"/>
    <cellStyle name="Comma 47" xfId="40"/>
    <cellStyle name="Comma 5" xfId="331"/>
    <cellStyle name="Comma 5 2" xfId="332"/>
    <cellStyle name="Comma 5 3" xfId="924"/>
    <cellStyle name="Comma 6" xfId="333"/>
    <cellStyle name="Comma 6 2" xfId="334"/>
    <cellStyle name="Comma 6 2 2" xfId="922"/>
    <cellStyle name="Comma 6 3" xfId="883"/>
    <cellStyle name="Comma 7" xfId="335"/>
    <cellStyle name="Comma 7 2" xfId="336"/>
    <cellStyle name="Comma 7 3" xfId="887"/>
    <cellStyle name="Comma 8" xfId="36"/>
    <cellStyle name="Comma 8 2" xfId="338"/>
    <cellStyle name="Comma 9" xfId="846"/>
    <cellStyle name="Comma 9 2" xfId="339"/>
    <cellStyle name="Comma0" xfId="340"/>
    <cellStyle name="Comma0 10" xfId="341"/>
    <cellStyle name="Comma0 2" xfId="342"/>
    <cellStyle name="Comma0 3" xfId="343"/>
    <cellStyle name="Comma0 4" xfId="344"/>
    <cellStyle name="Comma0 5" xfId="345"/>
    <cellStyle name="Comma0 6" xfId="346"/>
    <cellStyle name="Comma0 7" xfId="347"/>
    <cellStyle name="Comma0 8" xfId="348"/>
    <cellStyle name="Comma0 9" xfId="349"/>
    <cellStyle name="Currency0" xfId="350"/>
    <cellStyle name="Currency0 10" xfId="351"/>
    <cellStyle name="Currency0 2" xfId="352"/>
    <cellStyle name="Currency0 3" xfId="353"/>
    <cellStyle name="Currency0 4" xfId="354"/>
    <cellStyle name="Currency0 5" xfId="355"/>
    <cellStyle name="Currency0 6" xfId="356"/>
    <cellStyle name="Currency0 7" xfId="357"/>
    <cellStyle name="Currency0 8" xfId="358"/>
    <cellStyle name="Currency0 9" xfId="359"/>
    <cellStyle name="Check Cell 2" xfId="216"/>
    <cellStyle name="CHUONG" xfId="217"/>
    <cellStyle name="Date" xfId="360"/>
    <cellStyle name="Date 10" xfId="361"/>
    <cellStyle name="Date 2" xfId="362"/>
    <cellStyle name="Date 3" xfId="363"/>
    <cellStyle name="Date 4" xfId="364"/>
    <cellStyle name="Date 5" xfId="365"/>
    <cellStyle name="Date 6" xfId="366"/>
    <cellStyle name="Date 7" xfId="367"/>
    <cellStyle name="Date 8" xfId="368"/>
    <cellStyle name="Date 9" xfId="369"/>
    <cellStyle name="Dezimal [0]_UXO VII" xfId="370"/>
    <cellStyle name="Dezimal_UXO VII" xfId="371"/>
    <cellStyle name="dtchi98" xfId="3"/>
    <cellStyle name="dtchi98c" xfId="2"/>
    <cellStyle name="Euro" xfId="372"/>
    <cellStyle name="Explanatory Text 2" xfId="373"/>
    <cellStyle name="F2" xfId="374"/>
    <cellStyle name="F2 2" xfId="375"/>
    <cellStyle name="F2 2 2" xfId="376"/>
    <cellStyle name="F2 2 3" xfId="377"/>
    <cellStyle name="F2 3" xfId="378"/>
    <cellStyle name="F2 3 2" xfId="379"/>
    <cellStyle name="F2 3 3" xfId="380"/>
    <cellStyle name="F2 4" xfId="381"/>
    <cellStyle name="F2 4 2" xfId="382"/>
    <cellStyle name="F2 4 3" xfId="383"/>
    <cellStyle name="F3" xfId="384"/>
    <cellStyle name="F3 2" xfId="385"/>
    <cellStyle name="F3 2 2" xfId="386"/>
    <cellStyle name="F3 2 3" xfId="387"/>
    <cellStyle name="F3 3" xfId="388"/>
    <cellStyle name="F3 3 2" xfId="389"/>
    <cellStyle name="F3 3 3" xfId="390"/>
    <cellStyle name="F3 4" xfId="391"/>
    <cellStyle name="F3 4 2" xfId="392"/>
    <cellStyle name="F3 4 3" xfId="393"/>
    <cellStyle name="F4" xfId="394"/>
    <cellStyle name="F4 2" xfId="395"/>
    <cellStyle name="F4 2 2" xfId="396"/>
    <cellStyle name="F4 2 3" xfId="397"/>
    <cellStyle name="F4 3" xfId="398"/>
    <cellStyle name="F4 3 2" xfId="399"/>
    <cellStyle name="F4 3 3" xfId="400"/>
    <cellStyle name="F4 4" xfId="401"/>
    <cellStyle name="F4 4 2" xfId="402"/>
    <cellStyle name="F4 4 3" xfId="403"/>
    <cellStyle name="F5" xfId="404"/>
    <cellStyle name="F5 2" xfId="405"/>
    <cellStyle name="F5 2 2" xfId="406"/>
    <cellStyle name="F5 2 3" xfId="407"/>
    <cellStyle name="F5 3" xfId="408"/>
    <cellStyle name="F5 3 2" xfId="409"/>
    <cellStyle name="F5 3 3" xfId="410"/>
    <cellStyle name="F5 4" xfId="411"/>
    <cellStyle name="F5 4 2" xfId="412"/>
    <cellStyle name="F5 4 3" xfId="413"/>
    <cellStyle name="F6" xfId="414"/>
    <cellStyle name="F6 2" xfId="415"/>
    <cellStyle name="F6 2 2" xfId="416"/>
    <cellStyle name="F6 2 3" xfId="417"/>
    <cellStyle name="F6 3" xfId="418"/>
    <cellStyle name="F6 3 2" xfId="419"/>
    <cellStyle name="F6 3 3" xfId="420"/>
    <cellStyle name="F6 4" xfId="421"/>
    <cellStyle name="F6 4 2" xfId="422"/>
    <cellStyle name="F6 4 3" xfId="423"/>
    <cellStyle name="F7" xfId="424"/>
    <cellStyle name="F7 2" xfId="425"/>
    <cellStyle name="F7 2 2" xfId="426"/>
    <cellStyle name="F7 2 3" xfId="427"/>
    <cellStyle name="F7 3" xfId="428"/>
    <cellStyle name="F7 3 2" xfId="429"/>
    <cellStyle name="F7 3 3" xfId="430"/>
    <cellStyle name="F7 4" xfId="431"/>
    <cellStyle name="F7 4 2" xfId="432"/>
    <cellStyle name="F7 4 3" xfId="433"/>
    <cellStyle name="F8" xfId="434"/>
    <cellStyle name="F8 2" xfId="435"/>
    <cellStyle name="F8 2 2" xfId="436"/>
    <cellStyle name="F8 2 3" xfId="437"/>
    <cellStyle name="F8 3" xfId="438"/>
    <cellStyle name="F8 3 2" xfId="439"/>
    <cellStyle name="F8 3 3" xfId="440"/>
    <cellStyle name="F8 4" xfId="441"/>
    <cellStyle name="F8 4 2" xfId="442"/>
    <cellStyle name="F8 4 3" xfId="443"/>
    <cellStyle name="Fixed" xfId="444"/>
    <cellStyle name="Fixed 10" xfId="445"/>
    <cellStyle name="Fixed 2" xfId="446"/>
    <cellStyle name="Fixed 3" xfId="447"/>
    <cellStyle name="Fixed 4" xfId="448"/>
    <cellStyle name="Fixed 5" xfId="449"/>
    <cellStyle name="Fixed 6" xfId="450"/>
    <cellStyle name="Fixed 7" xfId="451"/>
    <cellStyle name="Fixed 8" xfId="452"/>
    <cellStyle name="Fixed 9" xfId="453"/>
    <cellStyle name="Good 2" xfId="454"/>
    <cellStyle name="Grey" xfId="455"/>
    <cellStyle name="Grey 2" xfId="456"/>
    <cellStyle name="HEADER" xfId="457"/>
    <cellStyle name="Header1" xfId="458"/>
    <cellStyle name="Header2" xfId="459"/>
    <cellStyle name="Heading 1 2" xfId="460"/>
    <cellStyle name="Heading 2 2" xfId="461"/>
    <cellStyle name="Heading 3 2" xfId="462"/>
    <cellStyle name="Heading 4 2" xfId="463"/>
    <cellStyle name="Heading1" xfId="464"/>
    <cellStyle name="Heading2" xfId="465"/>
    <cellStyle name="i·0" xfId="466"/>
    <cellStyle name="Input [yellow]" xfId="467"/>
    <cellStyle name="Input [yellow] 2" xfId="468"/>
    <cellStyle name="Input 2" xfId="469"/>
    <cellStyle name="Input 3" xfId="470"/>
    <cellStyle name="Linked Cell 2" xfId="471"/>
    <cellStyle name="Migliaia (0)_CALPREZZ" xfId="472"/>
    <cellStyle name="Migliaia_ PESO ELETTR." xfId="473"/>
    <cellStyle name="Millares [0]_Well Timing" xfId="474"/>
    <cellStyle name="Millares_Well Timing" xfId="475"/>
    <cellStyle name="Model" xfId="476"/>
    <cellStyle name="Moneda [0]_Well Timing" xfId="477"/>
    <cellStyle name="Moneda_Well Timing" xfId="478"/>
    <cellStyle name="n" xfId="479"/>
    <cellStyle name="Neutral 2" xfId="480"/>
    <cellStyle name="ÑONVÒ" xfId="481"/>
    <cellStyle name="Normal" xfId="0" builtinId="0"/>
    <cellStyle name="Normal - Style1" xfId="482"/>
    <cellStyle name="Normal - Style1 10" xfId="43"/>
    <cellStyle name="Normal - Style1 2" xfId="483"/>
    <cellStyle name="Normal - Style1 3" xfId="484"/>
    <cellStyle name="Normal - Style1 3 2" xfId="485"/>
    <cellStyle name="Normal - Style1 3 3" xfId="486"/>
    <cellStyle name="Normal - Style1 4" xfId="487"/>
    <cellStyle name="Normal - Style1 4 2" xfId="488"/>
    <cellStyle name="Normal - Style1 4 3" xfId="489"/>
    <cellStyle name="Normal - Style1 5" xfId="490"/>
    <cellStyle name="Normal - Style1 5 2" xfId="491"/>
    <cellStyle name="Normal - Style1 5 3" xfId="492"/>
    <cellStyle name="Normal - Style1 6" xfId="493"/>
    <cellStyle name="Normal - Style1 7" xfId="494"/>
    <cellStyle name="Normal - Style1 8" xfId="495"/>
    <cellStyle name="Normal - Style1 9" xfId="496"/>
    <cellStyle name="Normal 10" xfId="7"/>
    <cellStyle name="Normal 10 10" xfId="498"/>
    <cellStyle name="Normal 10 11" xfId="499"/>
    <cellStyle name="Normal 10 12" xfId="850"/>
    <cellStyle name="Normal 10 13" xfId="497"/>
    <cellStyle name="Normal 10 2" xfId="500"/>
    <cellStyle name="Normal 10 2 2" xfId="909"/>
    <cellStyle name="Normal 10 2 3" xfId="842"/>
    <cellStyle name="Normal 10 3" xfId="501"/>
    <cellStyle name="Normal 10 4" xfId="502"/>
    <cellStyle name="Normal 10 5" xfId="503"/>
    <cellStyle name="Normal 10 6" xfId="504"/>
    <cellStyle name="Normal 10 7" xfId="505"/>
    <cellStyle name="Normal 10 8" xfId="506"/>
    <cellStyle name="Normal 10 9" xfId="507"/>
    <cellStyle name="Normal 100" xfId="28"/>
    <cellStyle name="Normal 11" xfId="508"/>
    <cellStyle name="Normal 112" xfId="54"/>
    <cellStyle name="Normal 115" xfId="52"/>
    <cellStyle name="Normal 12" xfId="509"/>
    <cellStyle name="Normal 12 2" xfId="510"/>
    <cellStyle name="Normal 12 3" xfId="923"/>
    <cellStyle name="Normal 13" xfId="511"/>
    <cellStyle name="Normal 13 10" xfId="512"/>
    <cellStyle name="Normal 13 2" xfId="513"/>
    <cellStyle name="Normal 13 2 2" xfId="910"/>
    <cellStyle name="Normal 13 3" xfId="514"/>
    <cellStyle name="Normal 13 4" xfId="515"/>
    <cellStyle name="Normal 13 5" xfId="516"/>
    <cellStyle name="Normal 13 6" xfId="517"/>
    <cellStyle name="Normal 13 7" xfId="518"/>
    <cellStyle name="Normal 13 8" xfId="519"/>
    <cellStyle name="Normal 13 9" xfId="520"/>
    <cellStyle name="Normal 14" xfId="521"/>
    <cellStyle name="Normal 14 2" xfId="522"/>
    <cellStyle name="Normal 14 3" xfId="523"/>
    <cellStyle name="Normal 14 4" xfId="524"/>
    <cellStyle name="Normal 14 5" xfId="525"/>
    <cellStyle name="Normal 14 6" xfId="526"/>
    <cellStyle name="Normal 14 7" xfId="527"/>
    <cellStyle name="Normal 14 8" xfId="528"/>
    <cellStyle name="Normal 14 9" xfId="529"/>
    <cellStyle name="Normal 15" xfId="51"/>
    <cellStyle name="Normal 15 2" xfId="530"/>
    <cellStyle name="Normal 15 2 2" xfId="911"/>
    <cellStyle name="Normal 15 3" xfId="531"/>
    <cellStyle name="Normal 15 4" xfId="532"/>
    <cellStyle name="Normal 15 5" xfId="533"/>
    <cellStyle name="Normal 15 6" xfId="534"/>
    <cellStyle name="Normal 15 7" xfId="535"/>
    <cellStyle name="Normal 15 8" xfId="536"/>
    <cellStyle name="Normal 15 9" xfId="537"/>
    <cellStyle name="Normal 16" xfId="538"/>
    <cellStyle name="Normal 16 2" xfId="539"/>
    <cellStyle name="Normal 16 2 2" xfId="540"/>
    <cellStyle name="Normal 16 3" xfId="541"/>
    <cellStyle name="Normal 16 4" xfId="542"/>
    <cellStyle name="Normal 16 5" xfId="543"/>
    <cellStyle name="Normal 16 6" xfId="544"/>
    <cellStyle name="Normal 16 7" xfId="545"/>
    <cellStyle name="Normal 16 8" xfId="546"/>
    <cellStyle name="Normal 16 9" xfId="547"/>
    <cellStyle name="Normal 17" xfId="5"/>
    <cellStyle name="Normal 17 2" xfId="548"/>
    <cellStyle name="Normal 17 3" xfId="549"/>
    <cellStyle name="Normal 18" xfId="53"/>
    <cellStyle name="Normal 18 10" xfId="550"/>
    <cellStyle name="Normal 18 11" xfId="551"/>
    <cellStyle name="Normal 18 2" xfId="552"/>
    <cellStyle name="Normal 18 2 2" xfId="553"/>
    <cellStyle name="Normal 18 3" xfId="554"/>
    <cellStyle name="Normal 18 4" xfId="555"/>
    <cellStyle name="Normal 18 5" xfId="556"/>
    <cellStyle name="Normal 18 6" xfId="557"/>
    <cellStyle name="Normal 18 7" xfId="558"/>
    <cellStyle name="Normal 18 8" xfId="559"/>
    <cellStyle name="Normal 18 9" xfId="560"/>
    <cellStyle name="Normal 19" xfId="561"/>
    <cellStyle name="Normal 19 2" xfId="562"/>
    <cellStyle name="Normal 2" xfId="563"/>
    <cellStyle name="Normal 2 10" xfId="564"/>
    <cellStyle name="Normal 2 10 2" xfId="845"/>
    <cellStyle name="Normal 2 11" xfId="565"/>
    <cellStyle name="Normal 2 12" xfId="566"/>
    <cellStyle name="Normal 2 13" xfId="853"/>
    <cellStyle name="Normal 2 2" xfId="35"/>
    <cellStyle name="Normal 2 2 10" xfId="567"/>
    <cellStyle name="Normal 2 2 11" xfId="568"/>
    <cellStyle name="Normal 2 2 12" xfId="18"/>
    <cellStyle name="Normal 2 2 2" xfId="569"/>
    <cellStyle name="Normal 2 2 2 2" xfId="20"/>
    <cellStyle name="Normal 2 2 2 2 2" xfId="925"/>
    <cellStyle name="Normal 2 2 2 3" xfId="570"/>
    <cellStyle name="Normal 2 2 2 4" xfId="571"/>
    <cellStyle name="Normal 2 2 2 5" xfId="572"/>
    <cellStyle name="Normal 2 2 2 6" xfId="573"/>
    <cellStyle name="Normal 2 2 2 7" xfId="574"/>
    <cellStyle name="Normal 2 2 2 8" xfId="575"/>
    <cellStyle name="Normal 2 2 3" xfId="576"/>
    <cellStyle name="Normal 2 2 3 2" xfId="577"/>
    <cellStyle name="Normal 2 2 4" xfId="578"/>
    <cellStyle name="Normal 2 2 5" xfId="579"/>
    <cellStyle name="Normal 2 2 6" xfId="580"/>
    <cellStyle name="Normal 2 2 7" xfId="581"/>
    <cellStyle name="Normal 2 2 8" xfId="582"/>
    <cellStyle name="Normal 2 2 9" xfId="583"/>
    <cellStyle name="Normal 2 3" xfId="584"/>
    <cellStyle name="Normal 2 3 2" xfId="841"/>
    <cellStyle name="Normal 2 3 3" xfId="844"/>
    <cellStyle name="Normal 2 3 4" xfId="892"/>
    <cellStyle name="Normal 2 4" xfId="585"/>
    <cellStyle name="Normal 2 4 2" xfId="586"/>
    <cellStyle name="Normal 2 4 3" xfId="901"/>
    <cellStyle name="Normal 2 5" xfId="587"/>
    <cellStyle name="Normal 2 5 2" xfId="588"/>
    <cellStyle name="Normal 2 6" xfId="589"/>
    <cellStyle name="Normal 2 6 2" xfId="590"/>
    <cellStyle name="Normal 2 7" xfId="591"/>
    <cellStyle name="Normal 2 7 2" xfId="592"/>
    <cellStyle name="Normal 2 8" xfId="593"/>
    <cellStyle name="Normal 2 8 2" xfId="594"/>
    <cellStyle name="Normal 2 9" xfId="595"/>
    <cellStyle name="Normal 2_BIEU MAU" xfId="848"/>
    <cellStyle name="Normal 20" xfId="596"/>
    <cellStyle name="Normal 20 2" xfId="597"/>
    <cellStyle name="Normal 21" xfId="598"/>
    <cellStyle name="Normal 21 2" xfId="599"/>
    <cellStyle name="Normal 21 3" xfId="600"/>
    <cellStyle name="Normal 22" xfId="601"/>
    <cellStyle name="Normal 23" xfId="39"/>
    <cellStyle name="Normal 23 2" xfId="602"/>
    <cellStyle name="Normal 23 3" xfId="851"/>
    <cellStyle name="Normal 24" xfId="13"/>
    <cellStyle name="Normal 24 2" xfId="603"/>
    <cellStyle name="Normal 25" xfId="23"/>
    <cellStyle name="Normal 25 2" xfId="605"/>
    <cellStyle name="Normal 25 3" xfId="604"/>
    <cellStyle name="Normal 26" xfId="57"/>
    <cellStyle name="Normal 26 2" xfId="606"/>
    <cellStyle name="Normal 27 2" xfId="607"/>
    <cellStyle name="Normal 28" xfId="608"/>
    <cellStyle name="Normal 29" xfId="861"/>
    <cellStyle name="Normal 3" xfId="38"/>
    <cellStyle name="Normal 3 10" xfId="610"/>
    <cellStyle name="Normal 3 11" xfId="611"/>
    <cellStyle name="Normal 3 12" xfId="609"/>
    <cellStyle name="Normal 3 2" xfId="45"/>
    <cellStyle name="Normal 3 2 10" xfId="613"/>
    <cellStyle name="Normal 3 2 11" xfId="612"/>
    <cellStyle name="Normal 3 2 2" xfId="614"/>
    <cellStyle name="Normal 3 2 2 2" xfId="615"/>
    <cellStyle name="Normal 3 2 3" xfId="616"/>
    <cellStyle name="Normal 3 2 3 2" xfId="617"/>
    <cellStyle name="Normal 3 2 4" xfId="618"/>
    <cellStyle name="Normal 3 2 4 2" xfId="619"/>
    <cellStyle name="Normal 3 2 5" xfId="620"/>
    <cellStyle name="Normal 3 2 5 2" xfId="621"/>
    <cellStyle name="Normal 3 2 6" xfId="622"/>
    <cellStyle name="Normal 3 2 6 2" xfId="623"/>
    <cellStyle name="Normal 3 2 7" xfId="624"/>
    <cellStyle name="Normal 3 2 7 2" xfId="625"/>
    <cellStyle name="Normal 3 2 8" xfId="626"/>
    <cellStyle name="Normal 3 2 9" xfId="627"/>
    <cellStyle name="Normal 3 3" xfId="628"/>
    <cellStyle name="Normal 3 3 2" xfId="629"/>
    <cellStyle name="Normal 3 3 3" xfId="904"/>
    <cellStyle name="Normal 3 4" xfId="630"/>
    <cellStyle name="Normal 3 4 2" xfId="631"/>
    <cellStyle name="Normal 3 5" xfId="632"/>
    <cellStyle name="Normal 3 5 2" xfId="633"/>
    <cellStyle name="Normal 3 6" xfId="634"/>
    <cellStyle name="Normal 3 6 2" xfId="635"/>
    <cellStyle name="Normal 3 7" xfId="636"/>
    <cellStyle name="Normal 3 7 2" xfId="637"/>
    <cellStyle name="Normal 3 8" xfId="638"/>
    <cellStyle name="Normal 3 9" xfId="639"/>
    <cellStyle name="Normal 30" xfId="862"/>
    <cellStyle name="Normal 31" xfId="863"/>
    <cellStyle name="Normal 32" xfId="640"/>
    <cellStyle name="Normal 32 2" xfId="864"/>
    <cellStyle name="Normal 33" xfId="641"/>
    <cellStyle name="Normal 34" xfId="642"/>
    <cellStyle name="Normal 34 2" xfId="865"/>
    <cellStyle name="Normal 35" xfId="643"/>
    <cellStyle name="Normal 36" xfId="644"/>
    <cellStyle name="Normal 36 2" xfId="866"/>
    <cellStyle name="Normal 37" xfId="867"/>
    <cellStyle name="Normal 38" xfId="645"/>
    <cellStyle name="Normal 38 2" xfId="868"/>
    <cellStyle name="Normal 39" xfId="869"/>
    <cellStyle name="Normal 4" xfId="12"/>
    <cellStyle name="Normal 4 10" xfId="647"/>
    <cellStyle name="Normal 4 11" xfId="648"/>
    <cellStyle name="Normal 4 12" xfId="646"/>
    <cellStyle name="Normal 4 2" xfId="649"/>
    <cellStyle name="Normal 4 2 2" xfId="650"/>
    <cellStyle name="Normal 4 2 3" xfId="906"/>
    <cellStyle name="Normal 4 3" xfId="651"/>
    <cellStyle name="Normal 4 3 2" xfId="32"/>
    <cellStyle name="Normal 4 4" xfId="652"/>
    <cellStyle name="Normal 4 5" xfId="653"/>
    <cellStyle name="Normal 4 6" xfId="654"/>
    <cellStyle name="Normal 4 7" xfId="655"/>
    <cellStyle name="Normal 4 8" xfId="656"/>
    <cellStyle name="Normal 4 9" xfId="657"/>
    <cellStyle name="Normal 4_11. HTMT dot 3.so KH.thaythe" xfId="658"/>
    <cellStyle name="Normal 40" xfId="870"/>
    <cellStyle name="Normal 41" xfId="871"/>
    <cellStyle name="Normal 42" xfId="872"/>
    <cellStyle name="Normal 43" xfId="873"/>
    <cellStyle name="Normal 44" xfId="874"/>
    <cellStyle name="Normal 45" xfId="875"/>
    <cellStyle name="Normal 47" xfId="876"/>
    <cellStyle name="Normal 48" xfId="877"/>
    <cellStyle name="Normal 49" xfId="878"/>
    <cellStyle name="Normal 5" xfId="14"/>
    <cellStyle name="Normal 5 2" xfId="44"/>
    <cellStyle name="Normal 5 2 2" xfId="660"/>
    <cellStyle name="Normal 5 2 3" xfId="907"/>
    <cellStyle name="Normal 5 3" xfId="661"/>
    <cellStyle name="Normal 5 4" xfId="659"/>
    <cellStyle name="Normal 5 5" xfId="856"/>
    <cellStyle name="Normal 50" xfId="879"/>
    <cellStyle name="Normal 51" xfId="880"/>
    <cellStyle name="Normal 55" xfId="9"/>
    <cellStyle name="Normal 56" xfId="10"/>
    <cellStyle name="Normal 57" xfId="11"/>
    <cellStyle name="Normal 58" xfId="22"/>
    <cellStyle name="Normal 59" xfId="37"/>
    <cellStyle name="Normal 6" xfId="662"/>
    <cellStyle name="Normal 6 2" xfId="33"/>
    <cellStyle name="Normal 6 2 2" xfId="663"/>
    <cellStyle name="Normal 6 2 3" xfId="859"/>
    <cellStyle name="Normal 6 3" xfId="664"/>
    <cellStyle name="Normal 60" xfId="30"/>
    <cellStyle name="Normal 61" xfId="41"/>
    <cellStyle name="Normal 62" xfId="42"/>
    <cellStyle name="Normal 64" xfId="47"/>
    <cellStyle name="Normal 7" xfId="665"/>
    <cellStyle name="Normal 7 2" xfId="666"/>
    <cellStyle name="Normal 7 2 2" xfId="885"/>
    <cellStyle name="Normal 7 2 2 2" xfId="913"/>
    <cellStyle name="Normal 7 2 3" xfId="889"/>
    <cellStyle name="Normal 7 2 3 2" xfId="899"/>
    <cellStyle name="Normal 7 2 3 2 3" xfId="916"/>
    <cellStyle name="Normal 7 2 4" xfId="891"/>
    <cellStyle name="Normal 7 2 4 2" xfId="896"/>
    <cellStyle name="Normal 7 2 5" xfId="894"/>
    <cellStyle name="Normal 7 2 6" xfId="881"/>
    <cellStyle name="Normal 7 3" xfId="667"/>
    <cellStyle name="Normal 7 3 2" xfId="897"/>
    <cellStyle name="Normal 7 4" xfId="898"/>
    <cellStyle name="Normal 7 5" xfId="857"/>
    <cellStyle name="Normal 74" xfId="50"/>
    <cellStyle name="Normal 78" xfId="24"/>
    <cellStyle name="Normal 79" xfId="25"/>
    <cellStyle name="Normal 8" xfId="668"/>
    <cellStyle name="Normal 8 10" xfId="669"/>
    <cellStyle name="Normal 8 11" xfId="918"/>
    <cellStyle name="Normal 8 2" xfId="670"/>
    <cellStyle name="Normal 8 3" xfId="671"/>
    <cellStyle name="Normal 8 4" xfId="672"/>
    <cellStyle name="Normal 8 5" xfId="673"/>
    <cellStyle name="Normal 8 6" xfId="674"/>
    <cellStyle name="Normal 8 7" xfId="675"/>
    <cellStyle name="Normal 8 8" xfId="676"/>
    <cellStyle name="Normal 8 9" xfId="677"/>
    <cellStyle name="Normal 82" xfId="29"/>
    <cellStyle name="Normal 85" xfId="48"/>
    <cellStyle name="Normal 87" xfId="55"/>
    <cellStyle name="Normal 9" xfId="678"/>
    <cellStyle name="Normal 9 10" xfId="679"/>
    <cellStyle name="Normal 9 11" xfId="920"/>
    <cellStyle name="Normal 9 2" xfId="680"/>
    <cellStyle name="Normal 9 2 2" xfId="56"/>
    <cellStyle name="Normal 9 3" xfId="681"/>
    <cellStyle name="Normal 9 4" xfId="682"/>
    <cellStyle name="Normal 9 5" xfId="683"/>
    <cellStyle name="Normal 9 6" xfId="684"/>
    <cellStyle name="Normal 9 7" xfId="685"/>
    <cellStyle name="Normal 9 8" xfId="686"/>
    <cellStyle name="Normal 9 9" xfId="687"/>
    <cellStyle name="Normal 90" xfId="21"/>
    <cellStyle name="Normal 91" xfId="27"/>
    <cellStyle name="Normal 95" xfId="26"/>
    <cellStyle name="Normale_ PESO ELETTR." xfId="688"/>
    <cellStyle name="Note 2" xfId="689"/>
    <cellStyle name="Œ…‹æØ‚è [0.00]_laroux" xfId="690"/>
    <cellStyle name="Œ…‹æØ‚è_laroux" xfId="691"/>
    <cellStyle name="oft Excel]_x000d__x000a_Comment=The open=/f lines load custom functions into the Paste Function list._x000d__x000a_Maximized=2_x000d__x000a_Basics=1_x000d__x000a_A" xfId="692"/>
    <cellStyle name="oft Excel]_x000d__x000a_Comment=The open=/f lines load custom functions into the Paste Function list._x000d__x000a_Maximized=3_x000d__x000a_Basics=1_x000d__x000a_A" xfId="693"/>
    <cellStyle name="omma [0]_Mktg Prog" xfId="694"/>
    <cellStyle name="ormal_Sheet1_1" xfId="695"/>
    <cellStyle name="Output 2" xfId="696"/>
    <cellStyle name="Percent [2]" xfId="697"/>
    <cellStyle name="Percent [2] 10" xfId="698"/>
    <cellStyle name="Percent [2] 2" xfId="699"/>
    <cellStyle name="Percent [2] 3" xfId="700"/>
    <cellStyle name="Percent [2] 3 2" xfId="701"/>
    <cellStyle name="Percent [2] 3 3" xfId="702"/>
    <cellStyle name="Percent [2] 4" xfId="703"/>
    <cellStyle name="Percent [2] 4 2" xfId="704"/>
    <cellStyle name="Percent [2] 4 3" xfId="705"/>
    <cellStyle name="Percent [2] 5" xfId="706"/>
    <cellStyle name="Percent [2] 5 2" xfId="707"/>
    <cellStyle name="Percent [2] 5 3" xfId="708"/>
    <cellStyle name="Percent [2] 6" xfId="709"/>
    <cellStyle name="Percent [2] 7" xfId="710"/>
    <cellStyle name="Percent [2] 8" xfId="711"/>
    <cellStyle name="Percent [2] 9" xfId="712"/>
    <cellStyle name="Percent 10 2" xfId="713"/>
    <cellStyle name="Percent 11 2" xfId="714"/>
    <cellStyle name="Percent 12 2" xfId="715"/>
    <cellStyle name="Percent 13 2" xfId="716"/>
    <cellStyle name="Percent 14 2" xfId="717"/>
    <cellStyle name="Percent 15" xfId="718"/>
    <cellStyle name="Percent 16" xfId="719"/>
    <cellStyle name="Percent 17" xfId="720"/>
    <cellStyle name="Percent 18" xfId="721"/>
    <cellStyle name="Percent 19" xfId="722"/>
    <cellStyle name="Percent 2" xfId="723"/>
    <cellStyle name="Percent 2 10" xfId="724"/>
    <cellStyle name="Percent 2 11" xfId="725"/>
    <cellStyle name="Percent 2 2" xfId="726"/>
    <cellStyle name="Percent 2 2 2" xfId="727"/>
    <cellStyle name="Percent 2 2 3" xfId="728"/>
    <cellStyle name="Percent 2 2 4" xfId="729"/>
    <cellStyle name="Percent 2 2 5" xfId="730"/>
    <cellStyle name="Percent 2 2 6" xfId="731"/>
    <cellStyle name="Percent 2 2 7" xfId="732"/>
    <cellStyle name="Percent 2 2 8" xfId="733"/>
    <cellStyle name="Percent 2 3" xfId="734"/>
    <cellStyle name="Percent 2 4" xfId="735"/>
    <cellStyle name="Percent 2 5" xfId="736"/>
    <cellStyle name="Percent 2 6" xfId="737"/>
    <cellStyle name="Percent 2 7" xfId="738"/>
    <cellStyle name="Percent 2 8" xfId="739"/>
    <cellStyle name="Percent 2 9" xfId="740"/>
    <cellStyle name="Percent 20" xfId="741"/>
    <cellStyle name="Percent 21" xfId="742"/>
    <cellStyle name="Percent 3" xfId="743"/>
    <cellStyle name="Percent 3 2" xfId="744"/>
    <cellStyle name="Percent 3 2 2" xfId="745"/>
    <cellStyle name="Percent 3 2 3" xfId="746"/>
    <cellStyle name="Percent 3 2 4" xfId="747"/>
    <cellStyle name="Percent 3 2 5" xfId="748"/>
    <cellStyle name="Percent 3 2 6" xfId="749"/>
    <cellStyle name="Percent 3 2 7" xfId="750"/>
    <cellStyle name="Percent 3 2 8" xfId="751"/>
    <cellStyle name="Percent 3 3" xfId="752"/>
    <cellStyle name="Percent 3 3 2" xfId="753"/>
    <cellStyle name="Percent 3 4" xfId="754"/>
    <cellStyle name="Percent 3 5" xfId="755"/>
    <cellStyle name="Percent 3 6" xfId="756"/>
    <cellStyle name="Percent 3 7" xfId="757"/>
    <cellStyle name="Percent 4" xfId="758"/>
    <cellStyle name="Percent 4 2" xfId="759"/>
    <cellStyle name="Percent 4 2 2" xfId="760"/>
    <cellStyle name="Percent 4 3" xfId="761"/>
    <cellStyle name="Percent 4 4" xfId="762"/>
    <cellStyle name="Percent 5" xfId="763"/>
    <cellStyle name="Percent 5 2" xfId="764"/>
    <cellStyle name="Percent 5 3" xfId="765"/>
    <cellStyle name="Percent 5 4" xfId="766"/>
    <cellStyle name="Percent 6" xfId="767"/>
    <cellStyle name="Percent 7" xfId="902"/>
    <cellStyle name="Percent 7 2" xfId="768"/>
    <cellStyle name="Percent 8 2" xfId="769"/>
    <cellStyle name="Percent 9 2" xfId="770"/>
    <cellStyle name="S—_x0008_" xfId="771"/>
    <cellStyle name="s]_x000d__x000a_spooler=yes_x000d__x000a_load=_x000d__x000a_Beep=yes_x000d__x000a_NullPort=None_x000d__x000a_BorderWidth=3_x000d__x000a_CursorBlinkRate=1200_x000d__x000a_DoubleClickSpeed=452_x000d__x000a_Programs=co" xfId="772"/>
    <cellStyle name="Siêu nối kết_Book1" xfId="773"/>
    <cellStyle name="style" xfId="774"/>
    <cellStyle name="Style 1" xfId="775"/>
    <cellStyle name="Style 2" xfId="776"/>
    <cellStyle name="Style 3" xfId="777"/>
    <cellStyle name="Style 4" xfId="778"/>
    <cellStyle name="Style 5" xfId="779"/>
    <cellStyle name="Style 6" xfId="780"/>
    <cellStyle name="Style 7" xfId="781"/>
    <cellStyle name="Style 8" xfId="782"/>
    <cellStyle name="Style 9" xfId="783"/>
    <cellStyle name="style_chau 14-3-2017" xfId="784"/>
    <cellStyle name="subhead" xfId="785"/>
    <cellStyle name="T" xfId="786"/>
    <cellStyle name="T 2" xfId="787"/>
    <cellStyle name="T_Book1" xfId="788"/>
    <cellStyle name="T_Book1_chau 14-3-2017" xfId="789"/>
    <cellStyle name="T_Book1_QD giao von CBDT 2016-theo Hieu gui PA 4 gui UB - sua 1" xfId="790"/>
    <cellStyle name="T_chau 14-3-2017" xfId="791"/>
    <cellStyle name="T_PL1_1" xfId="792"/>
    <cellStyle name="T_PL1_1_chau 14-3-2017" xfId="793"/>
    <cellStyle name="T_PL1_1_QD giao von CBDT 2016-theo Hieu gui PA 4 gui UB - sua 1" xfId="794"/>
    <cellStyle name="T_PL1_1-Dung" xfId="795"/>
    <cellStyle name="T_PL1_1-Dung_chau 14-3-2017" xfId="796"/>
    <cellStyle name="T_PL1_1-Dung_QD giao von CBDT 2016-theo Hieu gui PA 4 gui UB - sua 1" xfId="797"/>
    <cellStyle name="T_QD giao von CBDT 2016-theo Hieu gui PA 4 gui UB - sua 1" xfId="798"/>
    <cellStyle name="Title 2" xfId="805"/>
    <cellStyle name="Total 2" xfId="806"/>
    <cellStyle name="th" xfId="799"/>
    <cellStyle name="th 2" xfId="800"/>
    <cellStyle name="than" xfId="801"/>
    <cellStyle name="þ_x001d_ð·_x000c_æþ'_x000d_ßþU_x0001_Ø_x0005_ü_x0014__x0007__x0001__x0001_" xfId="802"/>
    <cellStyle name="þ_x001d_ðÇ%Uý—&amp;Hý9_x0008_Ÿ s_x000a__x0007__x0001__x0001_" xfId="804"/>
    <cellStyle name="þ_x001d_ðÇ%Uý—&amp;Hý9_x0008_Ÿ s_x000a__x0007__x0001__x0001_ 2" xfId="803"/>
    <cellStyle name="Valuta (0)_CALPREZZ" xfId="807"/>
    <cellStyle name="Valuta_ PESO ELETTR." xfId="808"/>
    <cellStyle name="viet" xfId="809"/>
    <cellStyle name="viet 2" xfId="810"/>
    <cellStyle name="viet2" xfId="811"/>
    <cellStyle name="viet2 2" xfId="812"/>
    <cellStyle name="Währung [0]_UXO VII" xfId="813"/>
    <cellStyle name="Währung_UXO VII" xfId="814"/>
    <cellStyle name="Warning Text 2" xfId="815"/>
    <cellStyle name=" [0.00]_ Att. 1- Cover" xfId="816"/>
    <cellStyle name="_ Att. 1- Cover" xfId="817"/>
    <cellStyle name="?_ Att. 1- Cover" xfId="818"/>
    <cellStyle name="똿뗦먛귟 [0.00]_PRODUCT DETAIL Q1" xfId="819"/>
    <cellStyle name="똿뗦먛귟_PRODUCT DETAIL Q1" xfId="820"/>
    <cellStyle name="믅됞 [0.00]_PRODUCT DETAIL Q1" xfId="821"/>
    <cellStyle name="믅됞_PRODUCT DETAIL Q1" xfId="822"/>
    <cellStyle name="백분율_95" xfId="823"/>
    <cellStyle name="뷭?_BOOKSHIP" xfId="824"/>
    <cellStyle name="콤마 [0]_ 비목별 월별기술 " xfId="825"/>
    <cellStyle name="콤마_ 비목별 월별기술 " xfId="826"/>
    <cellStyle name="통화 [0]_1202" xfId="827"/>
    <cellStyle name="통화_1202" xfId="828"/>
    <cellStyle name="표준_(정보부문)월별인원계획" xfId="829"/>
    <cellStyle name="一般_00Q3902REV.1" xfId="830"/>
    <cellStyle name="千分位[0]_00Q3902REV.1" xfId="831"/>
    <cellStyle name="千分位_00Q3902REV.1" xfId="832"/>
    <cellStyle name="桁区切り [0.00]_DISTRO" xfId="833"/>
    <cellStyle name="桁区切り_DISTRO" xfId="834"/>
    <cellStyle name="標準_BQ（業者）" xfId="835"/>
    <cellStyle name="貨幣 [0]_00Q3902REV.1" xfId="836"/>
    <cellStyle name="貨幣[0]_BRE" xfId="837"/>
    <cellStyle name="貨幣_00Q3902REV.1" xfId="838"/>
    <cellStyle name="通貨 [0.00]_DISTRO" xfId="839"/>
    <cellStyle name="通貨_DISTRO" xfId="840"/>
  </cellStyles>
  <dxfs count="0"/>
  <tableStyles count="0" defaultTableStyle="TableStyleMedium2" defaultPivotStyle="PivotStyleLight16"/>
  <colors>
    <mruColors>
      <color rgb="FFFFCCFF"/>
      <color rgb="FF0000FF"/>
      <color rgb="FF006600"/>
      <color rgb="FF99FF99"/>
      <color rgb="FFFFFFCC"/>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84"/>
  <sheetViews>
    <sheetView tabSelected="1" zoomScaleNormal="100" workbookViewId="0">
      <pane xSplit="2" ySplit="6" topLeftCell="C7" activePane="bottomRight" state="frozen"/>
      <selection activeCell="L5" sqref="L5"/>
      <selection pane="topRight" activeCell="L5" sqref="L5"/>
      <selection pane="bottomLeft" activeCell="L5" sqref="L5"/>
      <selection pane="bottomRight" activeCell="B14" sqref="B14"/>
    </sheetView>
  </sheetViews>
  <sheetFormatPr defaultColWidth="9.109375" defaultRowHeight="16.8"/>
  <cols>
    <col min="1" max="1" width="7.44140625" style="24" customWidth="1"/>
    <col min="2" max="2" width="62.5546875" style="27" customWidth="1"/>
    <col min="3" max="3" width="14.5546875" style="60" customWidth="1"/>
    <col min="4" max="4" width="14.5546875" style="60" hidden="1" customWidth="1"/>
    <col min="5" max="5" width="12.33203125" style="60" hidden="1" customWidth="1"/>
    <col min="6" max="6" width="13.6640625" style="60" customWidth="1"/>
    <col min="7" max="7" width="14" style="60" hidden="1" customWidth="1"/>
    <col min="8" max="8" width="11.44140625" style="27" customWidth="1"/>
    <col min="9" max="9" width="9.109375" style="27"/>
    <col min="10" max="10" width="10.109375" style="27" bestFit="1" customWidth="1"/>
    <col min="11" max="16384" width="9.109375" style="27"/>
  </cols>
  <sheetData>
    <row r="1" spans="1:10" ht="17.399999999999999">
      <c r="A1" s="82" t="s">
        <v>119</v>
      </c>
      <c r="B1" s="25"/>
      <c r="C1" s="25"/>
      <c r="D1" s="25"/>
      <c r="E1" s="25"/>
      <c r="F1" s="26"/>
      <c r="G1" s="26"/>
      <c r="H1" s="20" t="s">
        <v>117</v>
      </c>
    </row>
    <row r="2" spans="1:10" s="28" customFormat="1" ht="20.399999999999999">
      <c r="A2" s="84" t="s">
        <v>113</v>
      </c>
      <c r="B2" s="85"/>
      <c r="C2" s="85"/>
      <c r="D2" s="85"/>
      <c r="E2" s="85"/>
      <c r="F2" s="85"/>
      <c r="G2" s="85"/>
      <c r="H2" s="85"/>
    </row>
    <row r="3" spans="1:10" s="28" customFormat="1" ht="18">
      <c r="A3" s="86" t="s">
        <v>120</v>
      </c>
      <c r="B3" s="86"/>
      <c r="C3" s="86"/>
      <c r="D3" s="86"/>
      <c r="E3" s="86"/>
      <c r="F3" s="86"/>
      <c r="G3" s="86"/>
      <c r="H3" s="86"/>
    </row>
    <row r="4" spans="1:10" s="28" customFormat="1">
      <c r="A4" s="29"/>
      <c r="C4" s="23"/>
      <c r="D4" s="23"/>
      <c r="E4" s="23"/>
      <c r="F4" s="23"/>
      <c r="G4" s="30"/>
      <c r="H4" s="30" t="s">
        <v>44</v>
      </c>
    </row>
    <row r="5" spans="1:10" s="8" customFormat="1" ht="21.75" customHeight="1">
      <c r="A5" s="87" t="s">
        <v>45</v>
      </c>
      <c r="B5" s="89" t="s">
        <v>0</v>
      </c>
      <c r="C5" s="90" t="s">
        <v>46</v>
      </c>
      <c r="D5" s="91" t="s">
        <v>47</v>
      </c>
      <c r="E5" s="92"/>
      <c r="F5" s="93"/>
      <c r="G5" s="97" t="s">
        <v>121</v>
      </c>
      <c r="H5" s="98"/>
    </row>
    <row r="6" spans="1:10" s="8" customFormat="1" ht="57" customHeight="1">
      <c r="A6" s="88"/>
      <c r="B6" s="89"/>
      <c r="C6" s="90"/>
      <c r="D6" s="94"/>
      <c r="E6" s="95"/>
      <c r="F6" s="96"/>
      <c r="G6" s="99"/>
      <c r="H6" s="100"/>
    </row>
    <row r="7" spans="1:10" s="62" customFormat="1" ht="18" customHeight="1">
      <c r="A7" s="61" t="s">
        <v>1</v>
      </c>
      <c r="B7" s="75" t="s">
        <v>2</v>
      </c>
      <c r="C7" s="77">
        <v>1</v>
      </c>
      <c r="D7" s="76" t="s">
        <v>114</v>
      </c>
      <c r="E7" s="76" t="s">
        <v>115</v>
      </c>
      <c r="F7" s="76">
        <v>2</v>
      </c>
      <c r="G7" s="77" t="s">
        <v>116</v>
      </c>
      <c r="H7" s="75" t="s">
        <v>118</v>
      </c>
    </row>
    <row r="8" spans="1:10" s="34" customFormat="1" ht="19.5" customHeight="1">
      <c r="A8" s="31"/>
      <c r="B8" s="31" t="s">
        <v>72</v>
      </c>
      <c r="C8" s="32">
        <f>C9+C12+C76+C77</f>
        <v>7808152</v>
      </c>
      <c r="D8" s="32">
        <f>D9+D12+D76+D77</f>
        <v>10713924.149526002</v>
      </c>
      <c r="E8" s="32">
        <f>F8-D8</f>
        <v>-1640.9054489992559</v>
      </c>
      <c r="F8" s="32">
        <f>F9+F12+F76+F77</f>
        <v>10712283.244077003</v>
      </c>
      <c r="G8" s="32">
        <f>F8-C8</f>
        <v>2904131.2440770026</v>
      </c>
      <c r="H8" s="33">
        <f>IFERROR(F8/C8," ")</f>
        <v>1.3719357978785509</v>
      </c>
      <c r="I8" s="63"/>
      <c r="J8" s="63"/>
    </row>
    <row r="9" spans="1:10" s="58" customFormat="1" ht="19.5" customHeight="1">
      <c r="A9" s="67" t="s">
        <v>1</v>
      </c>
      <c r="B9" s="68" t="s">
        <v>74</v>
      </c>
      <c r="C9" s="69">
        <f>SUM(C10:C11)</f>
        <v>2234460</v>
      </c>
      <c r="D9" s="69">
        <f>SUM(D10:D11)</f>
        <v>2711152.9224990001</v>
      </c>
      <c r="E9" s="69">
        <f t="shared" ref="E9:E72" si="0">F9-D9</f>
        <v>0</v>
      </c>
      <c r="F9" s="69">
        <f>SUM(F10:F11)</f>
        <v>2711152.9224990001</v>
      </c>
      <c r="G9" s="69">
        <f t="shared" ref="G9:G70" si="1">F9-C9</f>
        <v>476692.92249900009</v>
      </c>
      <c r="H9" s="70">
        <f t="shared" ref="H9:H70" si="2">IFERROR(F9/C9," ")</f>
        <v>1.2133369684393545</v>
      </c>
      <c r="I9" s="63"/>
      <c r="J9" s="63"/>
    </row>
    <row r="10" spans="1:10" s="12" customFormat="1" ht="15.6">
      <c r="A10" s="72" t="s">
        <v>3</v>
      </c>
      <c r="B10" s="73" t="s">
        <v>42</v>
      </c>
      <c r="C10" s="1">
        <v>1131346</v>
      </c>
      <c r="D10" s="1">
        <v>1131346</v>
      </c>
      <c r="E10" s="1">
        <f t="shared" si="0"/>
        <v>0</v>
      </c>
      <c r="F10" s="1">
        <v>1131346</v>
      </c>
      <c r="G10" s="1">
        <f>F10-C10</f>
        <v>0</v>
      </c>
      <c r="H10" s="2">
        <f>IFERROR(F10/C10," ")</f>
        <v>1</v>
      </c>
      <c r="I10" s="63"/>
      <c r="J10" s="63"/>
    </row>
    <row r="11" spans="1:10" s="12" customFormat="1" ht="15.6">
      <c r="A11" s="72" t="s">
        <v>19</v>
      </c>
      <c r="B11" s="73" t="s">
        <v>43</v>
      </c>
      <c r="C11" s="71">
        <v>1103114</v>
      </c>
      <c r="D11" s="1">
        <v>1579806.9224990001</v>
      </c>
      <c r="E11" s="1">
        <f t="shared" si="0"/>
        <v>0</v>
      </c>
      <c r="F11" s="1">
        <v>1579806.9224990001</v>
      </c>
      <c r="G11" s="1">
        <f t="shared" si="1"/>
        <v>476692.92249900009</v>
      </c>
      <c r="H11" s="2">
        <f t="shared" si="2"/>
        <v>1.4321338705691344</v>
      </c>
      <c r="I11" s="63"/>
      <c r="J11" s="63"/>
    </row>
    <row r="12" spans="1:10" s="34" customFormat="1" ht="15.6">
      <c r="A12" s="36" t="s">
        <v>2</v>
      </c>
      <c r="B12" s="37" t="s">
        <v>75</v>
      </c>
      <c r="C12" s="38">
        <f>C13+C41+C71+C72+C73+C74+C75</f>
        <v>5573692</v>
      </c>
      <c r="D12" s="38">
        <f>D13+D41+D71+D72+D73+D74+D75</f>
        <v>4395437.415244001</v>
      </c>
      <c r="E12" s="38">
        <f t="shared" si="0"/>
        <v>0</v>
      </c>
      <c r="F12" s="38">
        <f>F13+F41+F71+F72+F73+F74+F75</f>
        <v>4395437.415244001</v>
      </c>
      <c r="G12" s="38">
        <f t="shared" si="1"/>
        <v>-1178254.584755999</v>
      </c>
      <c r="H12" s="39">
        <f t="shared" si="2"/>
        <v>0.78860428872711319</v>
      </c>
      <c r="I12" s="63"/>
      <c r="J12" s="63"/>
    </row>
    <row r="13" spans="1:10" s="44" customFormat="1" ht="15.6">
      <c r="A13" s="40" t="s">
        <v>3</v>
      </c>
      <c r="B13" s="41" t="s">
        <v>4</v>
      </c>
      <c r="C13" s="42">
        <f>C14+C39+C40</f>
        <v>3022014</v>
      </c>
      <c r="D13" s="42">
        <f>D14+D39+D40</f>
        <v>2369051.8947290001</v>
      </c>
      <c r="E13" s="42">
        <f t="shared" si="0"/>
        <v>0</v>
      </c>
      <c r="F13" s="42">
        <f>F14+F39+F40</f>
        <v>2369051.8947290001</v>
      </c>
      <c r="G13" s="42">
        <f t="shared" si="1"/>
        <v>-652962.10527099995</v>
      </c>
      <c r="H13" s="43">
        <f t="shared" si="2"/>
        <v>0.78393147574068156</v>
      </c>
      <c r="I13" s="63"/>
      <c r="J13" s="63"/>
    </row>
    <row r="14" spans="1:10" s="46" customFormat="1" ht="16.2">
      <c r="A14" s="14">
        <v>1</v>
      </c>
      <c r="B14" s="45" t="s">
        <v>76</v>
      </c>
      <c r="C14" s="3">
        <f>C15</f>
        <v>2789455</v>
      </c>
      <c r="D14" s="3">
        <f>D15</f>
        <v>2116492.8947290001</v>
      </c>
      <c r="E14" s="3">
        <f t="shared" si="0"/>
        <v>0</v>
      </c>
      <c r="F14" s="3">
        <f>F15</f>
        <v>2116492.8947290001</v>
      </c>
      <c r="G14" s="3">
        <f t="shared" si="1"/>
        <v>-672962.10527099995</v>
      </c>
      <c r="H14" s="7">
        <f t="shared" si="2"/>
        <v>0.75874781802502644</v>
      </c>
      <c r="I14" s="63"/>
      <c r="J14" s="63"/>
    </row>
    <row r="15" spans="1:10" s="66" customFormat="1" ht="16.2">
      <c r="A15" s="64" t="s">
        <v>5</v>
      </c>
      <c r="B15" s="65" t="s">
        <v>6</v>
      </c>
      <c r="C15" s="17">
        <f>C16+C21</f>
        <v>2789455</v>
      </c>
      <c r="D15" s="17">
        <f>D16+D21</f>
        <v>2116492.8947290001</v>
      </c>
      <c r="E15" s="17">
        <f t="shared" si="0"/>
        <v>0</v>
      </c>
      <c r="F15" s="17">
        <f>F16+F21</f>
        <v>2116492.8947290001</v>
      </c>
      <c r="G15" s="17">
        <f t="shared" si="1"/>
        <v>-672962.10527099995</v>
      </c>
      <c r="H15" s="18">
        <f t="shared" si="2"/>
        <v>0.75874781802502644</v>
      </c>
      <c r="I15" s="63"/>
      <c r="J15" s="63"/>
    </row>
    <row r="16" spans="1:10" s="34" customFormat="1" ht="15.6">
      <c r="A16" s="57" t="s">
        <v>58</v>
      </c>
      <c r="B16" s="78" t="s">
        <v>77</v>
      </c>
      <c r="C16" s="16">
        <f>SUM(C17:C20)</f>
        <v>1670027</v>
      </c>
      <c r="D16" s="16">
        <f>SUM(D17:D20)</f>
        <v>1086329.2413959999</v>
      </c>
      <c r="E16" s="16">
        <f t="shared" si="0"/>
        <v>0</v>
      </c>
      <c r="F16" s="16">
        <f>SUM(F17:F20)</f>
        <v>1086329.2413959999</v>
      </c>
      <c r="G16" s="16">
        <f t="shared" si="1"/>
        <v>-583697.75860400009</v>
      </c>
      <c r="H16" s="6">
        <f t="shared" si="2"/>
        <v>0.65048603489404655</v>
      </c>
      <c r="I16" s="63"/>
      <c r="J16" s="63"/>
    </row>
    <row r="17" spans="1:10" s="48" customFormat="1" ht="15.6">
      <c r="A17" s="10" t="s">
        <v>7</v>
      </c>
      <c r="B17" s="47" t="s">
        <v>8</v>
      </c>
      <c r="C17" s="1">
        <f>366456</f>
        <v>366456</v>
      </c>
      <c r="D17" s="1">
        <f>366646.920957</f>
        <v>366646.92095699999</v>
      </c>
      <c r="E17" s="1">
        <f t="shared" si="0"/>
        <v>0</v>
      </c>
      <c r="F17" s="1">
        <f>366646.920957</f>
        <v>366646.92095699999</v>
      </c>
      <c r="G17" s="1">
        <f t="shared" si="1"/>
        <v>190.92095699999481</v>
      </c>
      <c r="H17" s="2">
        <f t="shared" si="2"/>
        <v>1.0005209928531664</v>
      </c>
      <c r="I17" s="63"/>
      <c r="J17" s="63"/>
    </row>
    <row r="18" spans="1:10" s="44" customFormat="1" ht="15.6">
      <c r="A18" s="10" t="s">
        <v>9</v>
      </c>
      <c r="B18" s="47" t="s">
        <v>10</v>
      </c>
      <c r="C18" s="1">
        <v>400000</v>
      </c>
      <c r="D18" s="1"/>
      <c r="E18" s="1">
        <f t="shared" si="0"/>
        <v>0</v>
      </c>
      <c r="F18" s="1"/>
      <c r="G18" s="1">
        <f t="shared" si="1"/>
        <v>-400000</v>
      </c>
      <c r="H18" s="2">
        <f t="shared" si="2"/>
        <v>0</v>
      </c>
      <c r="I18" s="63"/>
      <c r="J18" s="63"/>
    </row>
    <row r="19" spans="1:10" s="44" customFormat="1" ht="15.6">
      <c r="A19" s="10" t="s">
        <v>11</v>
      </c>
      <c r="B19" s="47" t="s">
        <v>12</v>
      </c>
      <c r="C19" s="1">
        <v>840571</v>
      </c>
      <c r="D19" s="1">
        <v>687766.432608</v>
      </c>
      <c r="E19" s="1">
        <f t="shared" si="0"/>
        <v>0</v>
      </c>
      <c r="F19" s="1">
        <v>687766.432608</v>
      </c>
      <c r="G19" s="1">
        <f t="shared" si="1"/>
        <v>-152804.567392</v>
      </c>
      <c r="H19" s="2">
        <f t="shared" si="2"/>
        <v>0.81821337234808245</v>
      </c>
      <c r="I19" s="63"/>
      <c r="J19" s="63"/>
    </row>
    <row r="20" spans="1:10" s="44" customFormat="1" ht="15.6">
      <c r="A20" s="10" t="s">
        <v>21</v>
      </c>
      <c r="B20" s="47" t="s">
        <v>48</v>
      </c>
      <c r="C20" s="1">
        <v>63000</v>
      </c>
      <c r="D20" s="1">
        <v>31915.887831</v>
      </c>
      <c r="E20" s="1">
        <f t="shared" si="0"/>
        <v>0</v>
      </c>
      <c r="F20" s="1">
        <v>31915.887831</v>
      </c>
      <c r="G20" s="1">
        <f t="shared" si="1"/>
        <v>-31084.112169</v>
      </c>
      <c r="H20" s="2">
        <f t="shared" si="2"/>
        <v>0.5066013941428571</v>
      </c>
      <c r="I20" s="63"/>
      <c r="J20" s="63"/>
    </row>
    <row r="21" spans="1:10" s="34" customFormat="1" ht="15.6">
      <c r="A21" s="57" t="s">
        <v>59</v>
      </c>
      <c r="B21" s="78" t="s">
        <v>78</v>
      </c>
      <c r="C21" s="16">
        <f>SUM(C22:C24)</f>
        <v>1119428</v>
      </c>
      <c r="D21" s="16">
        <f>SUM(D22:D24)</f>
        <v>1030163.653333</v>
      </c>
      <c r="E21" s="16">
        <f t="shared" si="0"/>
        <v>0</v>
      </c>
      <c r="F21" s="16">
        <f>SUM(F22:F24)</f>
        <v>1030163.653333</v>
      </c>
      <c r="G21" s="16">
        <f t="shared" si="1"/>
        <v>-89264.346666999976</v>
      </c>
      <c r="H21" s="6">
        <f t="shared" si="2"/>
        <v>0.92025896559046227</v>
      </c>
      <c r="I21" s="63"/>
      <c r="J21" s="63"/>
    </row>
    <row r="22" spans="1:10" s="44" customFormat="1" ht="15.6">
      <c r="A22" s="49" t="s">
        <v>7</v>
      </c>
      <c r="B22" s="50" t="s">
        <v>79</v>
      </c>
      <c r="C22" s="51">
        <v>843700</v>
      </c>
      <c r="D22" s="51">
        <v>936463.29856000002</v>
      </c>
      <c r="E22" s="51">
        <f t="shared" si="0"/>
        <v>0</v>
      </c>
      <c r="F22" s="51">
        <v>936463.29856000002</v>
      </c>
      <c r="G22" s="51">
        <f t="shared" si="1"/>
        <v>92763.298560000025</v>
      </c>
      <c r="H22" s="2">
        <f t="shared" si="2"/>
        <v>1.109948202631267</v>
      </c>
      <c r="I22" s="63"/>
      <c r="J22" s="63"/>
    </row>
    <row r="23" spans="1:10" s="44" customFormat="1" ht="15.6">
      <c r="A23" s="49" t="s">
        <v>9</v>
      </c>
      <c r="B23" s="50" t="s">
        <v>80</v>
      </c>
      <c r="C23" s="51">
        <v>10491</v>
      </c>
      <c r="D23" s="51">
        <v>9126.7740000000013</v>
      </c>
      <c r="E23" s="51">
        <f t="shared" si="0"/>
        <v>0</v>
      </c>
      <c r="F23" s="51">
        <v>9126.7740000000013</v>
      </c>
      <c r="G23" s="51">
        <f t="shared" si="1"/>
        <v>-1364.2259999999987</v>
      </c>
      <c r="H23" s="2">
        <f t="shared" si="2"/>
        <v>0.86996225336002297</v>
      </c>
      <c r="I23" s="63"/>
      <c r="J23" s="63"/>
    </row>
    <row r="24" spans="1:10" s="44" customFormat="1" ht="15.6">
      <c r="A24" s="49" t="s">
        <v>11</v>
      </c>
      <c r="B24" s="50" t="s">
        <v>81</v>
      </c>
      <c r="C24" s="51">
        <v>265237</v>
      </c>
      <c r="D24" s="51">
        <v>84573.580772999994</v>
      </c>
      <c r="E24" s="51">
        <f t="shared" si="0"/>
        <v>0</v>
      </c>
      <c r="F24" s="51">
        <v>84573.580772999994</v>
      </c>
      <c r="G24" s="51">
        <f t="shared" si="1"/>
        <v>-180663.41922700001</v>
      </c>
      <c r="H24" s="2">
        <f t="shared" si="2"/>
        <v>0.31886041831644907</v>
      </c>
      <c r="I24" s="63"/>
      <c r="J24" s="63"/>
    </row>
    <row r="25" spans="1:10" s="66" customFormat="1" ht="16.2">
      <c r="A25" s="64" t="s">
        <v>13</v>
      </c>
      <c r="B25" s="65" t="s">
        <v>14</v>
      </c>
      <c r="C25" s="17">
        <f>C15</f>
        <v>2789455</v>
      </c>
      <c r="D25" s="17">
        <f>SUM(D26:D38)</f>
        <v>2116492.8947290001</v>
      </c>
      <c r="E25" s="17">
        <f t="shared" si="0"/>
        <v>0</v>
      </c>
      <c r="F25" s="17">
        <f>SUM(F26:F38)</f>
        <v>2116492.8947290001</v>
      </c>
      <c r="G25" s="17">
        <f t="shared" si="1"/>
        <v>-672962.10527099995</v>
      </c>
      <c r="H25" s="18">
        <f t="shared" si="2"/>
        <v>0.75874781802502644</v>
      </c>
      <c r="I25" s="63"/>
      <c r="J25" s="63"/>
    </row>
    <row r="26" spans="1:10" s="44" customFormat="1" ht="15.6">
      <c r="A26" s="49" t="s">
        <v>58</v>
      </c>
      <c r="B26" s="50" t="s">
        <v>22</v>
      </c>
      <c r="C26" s="51"/>
      <c r="D26" s="1">
        <v>89761.342283000005</v>
      </c>
      <c r="E26" s="1">
        <f t="shared" si="0"/>
        <v>0</v>
      </c>
      <c r="F26" s="1">
        <v>89761.342283000005</v>
      </c>
      <c r="G26" s="1">
        <f t="shared" si="1"/>
        <v>89761.342283000005</v>
      </c>
      <c r="H26" s="2" t="str">
        <f t="shared" si="2"/>
        <v xml:space="preserve"> </v>
      </c>
      <c r="I26" s="63"/>
      <c r="J26" s="63"/>
    </row>
    <row r="27" spans="1:10" s="44" customFormat="1" ht="15.6">
      <c r="A27" s="49" t="s">
        <v>59</v>
      </c>
      <c r="B27" s="50" t="s">
        <v>15</v>
      </c>
      <c r="C27" s="51"/>
      <c r="D27" s="1">
        <v>26945.935922000001</v>
      </c>
      <c r="E27" s="1">
        <f t="shared" si="0"/>
        <v>0</v>
      </c>
      <c r="F27" s="1">
        <v>26945.935922000001</v>
      </c>
      <c r="G27" s="1">
        <f t="shared" si="1"/>
        <v>26945.935922000001</v>
      </c>
      <c r="H27" s="2" t="str">
        <f t="shared" si="2"/>
        <v xml:space="preserve"> </v>
      </c>
      <c r="I27" s="63"/>
      <c r="J27" s="63"/>
    </row>
    <row r="28" spans="1:10" s="44" customFormat="1" ht="15.6">
      <c r="A28" s="49" t="s">
        <v>60</v>
      </c>
      <c r="B28" s="50" t="s">
        <v>49</v>
      </c>
      <c r="C28" s="51"/>
      <c r="D28" s="1">
        <v>40023.795550000003</v>
      </c>
      <c r="E28" s="1">
        <f t="shared" si="0"/>
        <v>0</v>
      </c>
      <c r="F28" s="1">
        <v>40023.795550000003</v>
      </c>
      <c r="G28" s="1">
        <f t="shared" si="1"/>
        <v>40023.795550000003</v>
      </c>
      <c r="H28" s="2" t="str">
        <f t="shared" si="2"/>
        <v xml:space="preserve"> </v>
      </c>
      <c r="I28" s="63"/>
      <c r="J28" s="63"/>
    </row>
    <row r="29" spans="1:10" s="44" customFormat="1" ht="15.6">
      <c r="A29" s="49" t="s">
        <v>61</v>
      </c>
      <c r="B29" s="50" t="s">
        <v>50</v>
      </c>
      <c r="C29" s="51"/>
      <c r="D29" s="1"/>
      <c r="E29" s="1">
        <f t="shared" si="0"/>
        <v>0</v>
      </c>
      <c r="F29" s="1"/>
      <c r="G29" s="1">
        <f t="shared" si="1"/>
        <v>0</v>
      </c>
      <c r="H29" s="2" t="str">
        <f t="shared" si="2"/>
        <v xml:space="preserve"> </v>
      </c>
      <c r="I29" s="63"/>
      <c r="J29" s="63"/>
    </row>
    <row r="30" spans="1:10" s="44" customFormat="1" ht="15.6">
      <c r="A30" s="49" t="s">
        <v>62</v>
      </c>
      <c r="B30" s="50" t="s">
        <v>51</v>
      </c>
      <c r="C30" s="51"/>
      <c r="D30" s="1">
        <v>100564.83823199999</v>
      </c>
      <c r="E30" s="1">
        <f t="shared" si="0"/>
        <v>0</v>
      </c>
      <c r="F30" s="1">
        <v>100564.83823199999</v>
      </c>
      <c r="G30" s="1">
        <f t="shared" si="1"/>
        <v>100564.83823199999</v>
      </c>
      <c r="H30" s="2" t="str">
        <f t="shared" si="2"/>
        <v xml:space="preserve"> </v>
      </c>
      <c r="I30" s="63"/>
      <c r="J30" s="63"/>
    </row>
    <row r="31" spans="1:10" s="44" customFormat="1" ht="15.6">
      <c r="A31" s="49" t="s">
        <v>63</v>
      </c>
      <c r="B31" s="50" t="s">
        <v>52</v>
      </c>
      <c r="C31" s="51"/>
      <c r="D31" s="1">
        <v>22706.456266000001</v>
      </c>
      <c r="E31" s="1">
        <f t="shared" si="0"/>
        <v>0</v>
      </c>
      <c r="F31" s="1">
        <v>22706.456266000001</v>
      </c>
      <c r="G31" s="1">
        <f t="shared" si="1"/>
        <v>22706.456266000001</v>
      </c>
      <c r="H31" s="2" t="str">
        <f t="shared" si="2"/>
        <v xml:space="preserve"> </v>
      </c>
      <c r="I31" s="63"/>
      <c r="J31" s="63"/>
    </row>
    <row r="32" spans="1:10" s="44" customFormat="1" ht="15.6">
      <c r="A32" s="49" t="s">
        <v>64</v>
      </c>
      <c r="B32" s="50" t="s">
        <v>53</v>
      </c>
      <c r="C32" s="51"/>
      <c r="D32" s="1">
        <v>13235.984</v>
      </c>
      <c r="E32" s="1">
        <f t="shared" si="0"/>
        <v>0</v>
      </c>
      <c r="F32" s="1">
        <v>13235.984</v>
      </c>
      <c r="G32" s="1">
        <f t="shared" si="1"/>
        <v>13235.984</v>
      </c>
      <c r="H32" s="2" t="str">
        <f t="shared" si="2"/>
        <v xml:space="preserve"> </v>
      </c>
      <c r="I32" s="63"/>
      <c r="J32" s="63"/>
    </row>
    <row r="33" spans="1:10" s="44" customFormat="1" ht="15.6">
      <c r="A33" s="49" t="s">
        <v>65</v>
      </c>
      <c r="B33" s="50" t="s">
        <v>54</v>
      </c>
      <c r="C33" s="51"/>
      <c r="D33" s="1">
        <v>200</v>
      </c>
      <c r="E33" s="1">
        <f t="shared" si="0"/>
        <v>0</v>
      </c>
      <c r="F33" s="1">
        <v>200</v>
      </c>
      <c r="G33" s="1">
        <f t="shared" si="1"/>
        <v>200</v>
      </c>
      <c r="H33" s="2" t="str">
        <f t="shared" si="2"/>
        <v xml:space="preserve"> </v>
      </c>
      <c r="I33" s="63"/>
      <c r="J33" s="63"/>
    </row>
    <row r="34" spans="1:10" s="44" customFormat="1" ht="15.6">
      <c r="A34" s="49" t="s">
        <v>66</v>
      </c>
      <c r="B34" s="50" t="s">
        <v>55</v>
      </c>
      <c r="C34" s="51"/>
      <c r="D34" s="1">
        <v>187949.463032</v>
      </c>
      <c r="E34" s="1">
        <f t="shared" si="0"/>
        <v>0</v>
      </c>
      <c r="F34" s="1">
        <v>187949.463032</v>
      </c>
      <c r="G34" s="1">
        <f t="shared" si="1"/>
        <v>187949.463032</v>
      </c>
      <c r="H34" s="2" t="str">
        <f t="shared" si="2"/>
        <v xml:space="preserve"> </v>
      </c>
      <c r="I34" s="63"/>
      <c r="J34" s="63"/>
    </row>
    <row r="35" spans="1:10" s="44" customFormat="1" ht="15.6">
      <c r="A35" s="49" t="s">
        <v>68</v>
      </c>
      <c r="B35" s="50" t="s">
        <v>16</v>
      </c>
      <c r="C35" s="51"/>
      <c r="D35" s="1">
        <v>1604438.249356</v>
      </c>
      <c r="E35" s="1">
        <f t="shared" si="0"/>
        <v>0</v>
      </c>
      <c r="F35" s="1">
        <v>1604438.249356</v>
      </c>
      <c r="G35" s="1">
        <f t="shared" si="1"/>
        <v>1604438.249356</v>
      </c>
      <c r="H35" s="2" t="str">
        <f t="shared" si="2"/>
        <v xml:space="preserve"> </v>
      </c>
      <c r="I35" s="63"/>
      <c r="J35" s="63"/>
    </row>
    <row r="36" spans="1:10" s="44" customFormat="1" ht="15.6">
      <c r="A36" s="49" t="s">
        <v>69</v>
      </c>
      <c r="B36" s="50" t="s">
        <v>56</v>
      </c>
      <c r="C36" s="51"/>
      <c r="D36" s="1">
        <v>19982.423127999999</v>
      </c>
      <c r="E36" s="1">
        <f t="shared" si="0"/>
        <v>0</v>
      </c>
      <c r="F36" s="1">
        <v>19982.423127999999</v>
      </c>
      <c r="G36" s="1">
        <f t="shared" si="1"/>
        <v>19982.423127999999</v>
      </c>
      <c r="H36" s="2" t="str">
        <f t="shared" si="2"/>
        <v xml:space="preserve"> </v>
      </c>
      <c r="I36" s="63"/>
      <c r="J36" s="63"/>
    </row>
    <row r="37" spans="1:10" s="44" customFormat="1" ht="15.6">
      <c r="A37" s="49" t="s">
        <v>82</v>
      </c>
      <c r="B37" s="50" t="s">
        <v>57</v>
      </c>
      <c r="C37" s="51"/>
      <c r="D37" s="1">
        <v>4000</v>
      </c>
      <c r="E37" s="1">
        <f t="shared" si="0"/>
        <v>0</v>
      </c>
      <c r="F37" s="1">
        <v>4000</v>
      </c>
      <c r="G37" s="1">
        <f t="shared" si="1"/>
        <v>4000</v>
      </c>
      <c r="H37" s="2" t="str">
        <f t="shared" si="2"/>
        <v xml:space="preserve"> </v>
      </c>
      <c r="I37" s="63"/>
      <c r="J37" s="63"/>
    </row>
    <row r="38" spans="1:10" s="44" customFormat="1" ht="15.6">
      <c r="A38" s="49" t="s">
        <v>83</v>
      </c>
      <c r="B38" s="50" t="s">
        <v>17</v>
      </c>
      <c r="C38" s="51"/>
      <c r="D38" s="1">
        <v>6684.4069600000003</v>
      </c>
      <c r="E38" s="1">
        <f t="shared" si="0"/>
        <v>0</v>
      </c>
      <c r="F38" s="1">
        <v>6684.4069600000003</v>
      </c>
      <c r="G38" s="1">
        <f t="shared" si="1"/>
        <v>6684.4069600000003</v>
      </c>
      <c r="H38" s="2" t="str">
        <f t="shared" si="2"/>
        <v xml:space="preserve"> </v>
      </c>
      <c r="I38" s="63"/>
      <c r="J38" s="63"/>
    </row>
    <row r="39" spans="1:10" s="46" customFormat="1" ht="16.2">
      <c r="A39" s="14">
        <v>2</v>
      </c>
      <c r="B39" s="52" t="s">
        <v>18</v>
      </c>
      <c r="C39" s="3"/>
      <c r="D39" s="3"/>
      <c r="E39" s="3">
        <f t="shared" si="0"/>
        <v>0</v>
      </c>
      <c r="F39" s="3"/>
      <c r="G39" s="3">
        <f t="shared" si="1"/>
        <v>0</v>
      </c>
      <c r="H39" s="7" t="str">
        <f t="shared" si="2"/>
        <v xml:space="preserve"> </v>
      </c>
      <c r="I39" s="63"/>
      <c r="J39" s="63"/>
    </row>
    <row r="40" spans="1:10" s="46" customFormat="1" ht="16.2">
      <c r="A40" s="14">
        <v>3</v>
      </c>
      <c r="B40" s="52" t="s">
        <v>71</v>
      </c>
      <c r="C40" s="3">
        <v>232559</v>
      </c>
      <c r="D40" s="3">
        <v>252559</v>
      </c>
      <c r="E40" s="3">
        <f t="shared" si="0"/>
        <v>0</v>
      </c>
      <c r="F40" s="3">
        <v>252559</v>
      </c>
      <c r="G40" s="3">
        <f t="shared" si="1"/>
        <v>20000</v>
      </c>
      <c r="H40" s="7">
        <f t="shared" si="2"/>
        <v>1.0859996818011772</v>
      </c>
      <c r="I40" s="63"/>
      <c r="J40" s="63"/>
    </row>
    <row r="41" spans="1:10" s="44" customFormat="1" ht="15.6">
      <c r="A41" s="40" t="s">
        <v>19</v>
      </c>
      <c r="B41" s="41" t="s">
        <v>20</v>
      </c>
      <c r="C41" s="42">
        <f>C42+C56</f>
        <v>2448883</v>
      </c>
      <c r="D41" s="42">
        <f>D42+D56</f>
        <v>2017970.0882710004</v>
      </c>
      <c r="E41" s="42">
        <f t="shared" si="0"/>
        <v>0</v>
      </c>
      <c r="F41" s="42">
        <f>F42+F56</f>
        <v>2017970.0882710004</v>
      </c>
      <c r="G41" s="42">
        <f t="shared" si="1"/>
        <v>-430912.91172899958</v>
      </c>
      <c r="H41" s="43">
        <f t="shared" si="2"/>
        <v>0.82403695410152322</v>
      </c>
      <c r="I41" s="63"/>
      <c r="J41" s="63"/>
    </row>
    <row r="42" spans="1:10" s="46" customFormat="1" ht="16.2">
      <c r="A42" s="14" t="s">
        <v>34</v>
      </c>
      <c r="B42" s="52" t="s">
        <v>77</v>
      </c>
      <c r="C42" s="3">
        <f>SUM(C43:C55)</f>
        <v>2400175</v>
      </c>
      <c r="D42" s="3">
        <f>SUM(D43:D55)</f>
        <v>1981442.8892290003</v>
      </c>
      <c r="E42" s="3">
        <f t="shared" si="0"/>
        <v>0</v>
      </c>
      <c r="F42" s="3">
        <f>SUM(F43:F55)</f>
        <v>1981442.8892290003</v>
      </c>
      <c r="G42" s="3">
        <f t="shared" si="1"/>
        <v>-418732.11077099969</v>
      </c>
      <c r="H42" s="7">
        <f t="shared" si="2"/>
        <v>0.82554100814690612</v>
      </c>
      <c r="I42" s="63"/>
      <c r="J42" s="63"/>
    </row>
    <row r="43" spans="1:10" s="44" customFormat="1" ht="15.6">
      <c r="A43" s="10">
        <v>1</v>
      </c>
      <c r="B43" s="53" t="s">
        <v>84</v>
      </c>
      <c r="C43" s="54">
        <v>619000</v>
      </c>
      <c r="D43" s="54">
        <v>446276.76059200004</v>
      </c>
      <c r="E43" s="54">
        <f t="shared" si="0"/>
        <v>0</v>
      </c>
      <c r="F43" s="54">
        <v>446276.76059200004</v>
      </c>
      <c r="G43" s="54">
        <f t="shared" si="1"/>
        <v>-172723.23940799996</v>
      </c>
      <c r="H43" s="2">
        <f t="shared" si="2"/>
        <v>0.72096407203877222</v>
      </c>
      <c r="I43" s="63"/>
      <c r="J43" s="63"/>
    </row>
    <row r="44" spans="1:10" s="44" customFormat="1" ht="15.6">
      <c r="A44" s="10">
        <v>2</v>
      </c>
      <c r="B44" s="13" t="s">
        <v>85</v>
      </c>
      <c r="C44" s="1">
        <v>42100</v>
      </c>
      <c r="D44" s="1">
        <v>23270.673340000001</v>
      </c>
      <c r="E44" s="1">
        <f t="shared" si="0"/>
        <v>0</v>
      </c>
      <c r="F44" s="1">
        <v>23270.673340000001</v>
      </c>
      <c r="G44" s="1">
        <f t="shared" si="1"/>
        <v>-18829.326659999999</v>
      </c>
      <c r="H44" s="2">
        <f t="shared" si="2"/>
        <v>0.55274758527315915</v>
      </c>
      <c r="I44" s="63"/>
      <c r="J44" s="63"/>
    </row>
    <row r="45" spans="1:10" s="44" customFormat="1" ht="15.6">
      <c r="A45" s="10">
        <v>3</v>
      </c>
      <c r="B45" s="13" t="s">
        <v>86</v>
      </c>
      <c r="C45" s="1">
        <v>84950</v>
      </c>
      <c r="D45" s="1">
        <v>81999.713655</v>
      </c>
      <c r="E45" s="1">
        <f t="shared" si="0"/>
        <v>0</v>
      </c>
      <c r="F45" s="1">
        <v>81999.713655</v>
      </c>
      <c r="G45" s="1">
        <f t="shared" si="1"/>
        <v>-2950.2863450000004</v>
      </c>
      <c r="H45" s="2">
        <f t="shared" si="2"/>
        <v>0.96527031965862276</v>
      </c>
      <c r="I45" s="63"/>
      <c r="J45" s="63"/>
    </row>
    <row r="46" spans="1:10" s="44" customFormat="1" ht="15.6">
      <c r="A46" s="10">
        <v>4</v>
      </c>
      <c r="B46" s="13" t="s">
        <v>87</v>
      </c>
      <c r="C46" s="1">
        <v>33768</v>
      </c>
      <c r="D46" s="1">
        <v>33232.945</v>
      </c>
      <c r="E46" s="1">
        <f t="shared" si="0"/>
        <v>0</v>
      </c>
      <c r="F46" s="1">
        <v>33232.945</v>
      </c>
      <c r="G46" s="1">
        <f t="shared" si="1"/>
        <v>-535.05500000000029</v>
      </c>
      <c r="H46" s="2">
        <f t="shared" si="2"/>
        <v>0.98415496920161094</v>
      </c>
      <c r="I46" s="63"/>
      <c r="J46" s="63"/>
    </row>
    <row r="47" spans="1:10" s="44" customFormat="1" ht="15.6">
      <c r="A47" s="10">
        <v>5</v>
      </c>
      <c r="B47" s="13" t="s">
        <v>88</v>
      </c>
      <c r="C47" s="1">
        <v>475000</v>
      </c>
      <c r="D47" s="1">
        <v>522333.97101699997</v>
      </c>
      <c r="E47" s="1">
        <f t="shared" si="0"/>
        <v>0</v>
      </c>
      <c r="F47" s="1">
        <v>522333.97101699997</v>
      </c>
      <c r="G47" s="1">
        <f t="shared" si="1"/>
        <v>47333.971016999974</v>
      </c>
      <c r="H47" s="2">
        <f t="shared" si="2"/>
        <v>1.0996504652989474</v>
      </c>
      <c r="I47" s="63"/>
      <c r="J47" s="63"/>
    </row>
    <row r="48" spans="1:10" s="44" customFormat="1" ht="15.6">
      <c r="A48" s="10">
        <v>6</v>
      </c>
      <c r="B48" s="13" t="s">
        <v>89</v>
      </c>
      <c r="C48" s="1">
        <v>73200</v>
      </c>
      <c r="D48" s="1">
        <v>59389.664641000003</v>
      </c>
      <c r="E48" s="1">
        <f t="shared" si="0"/>
        <v>0</v>
      </c>
      <c r="F48" s="1">
        <v>59389.664641000003</v>
      </c>
      <c r="G48" s="1">
        <f t="shared" si="1"/>
        <v>-13810.335358999997</v>
      </c>
      <c r="H48" s="2">
        <f t="shared" si="2"/>
        <v>0.8113342164071039</v>
      </c>
      <c r="I48" s="63"/>
      <c r="J48" s="63"/>
    </row>
    <row r="49" spans="1:10" s="44" customFormat="1" ht="15.6">
      <c r="A49" s="10">
        <v>7</v>
      </c>
      <c r="B49" s="13" t="s">
        <v>90</v>
      </c>
      <c r="C49" s="1">
        <v>54000</v>
      </c>
      <c r="D49" s="1">
        <v>38848.559999999998</v>
      </c>
      <c r="E49" s="1">
        <f t="shared" si="0"/>
        <v>0</v>
      </c>
      <c r="F49" s="1">
        <v>38848.559999999998</v>
      </c>
      <c r="G49" s="1">
        <f t="shared" si="1"/>
        <v>-15151.440000000002</v>
      </c>
      <c r="H49" s="2">
        <f t="shared" si="2"/>
        <v>0.71941777777777771</v>
      </c>
      <c r="I49" s="63"/>
      <c r="J49" s="63"/>
    </row>
    <row r="50" spans="1:10" s="44" customFormat="1" ht="15.6">
      <c r="A50" s="10">
        <v>8</v>
      </c>
      <c r="B50" s="13" t="s">
        <v>91</v>
      </c>
      <c r="C50" s="1">
        <v>27000</v>
      </c>
      <c r="D50" s="1">
        <v>19945.298845000001</v>
      </c>
      <c r="E50" s="1">
        <f t="shared" si="0"/>
        <v>0</v>
      </c>
      <c r="F50" s="1">
        <v>19945.298845000001</v>
      </c>
      <c r="G50" s="1">
        <f t="shared" si="1"/>
        <v>-7054.7011549999988</v>
      </c>
      <c r="H50" s="2">
        <f t="shared" si="2"/>
        <v>0.73871477203703706</v>
      </c>
      <c r="I50" s="63"/>
      <c r="J50" s="63"/>
    </row>
    <row r="51" spans="1:10" s="44" customFormat="1" ht="15.6">
      <c r="A51" s="10">
        <v>9</v>
      </c>
      <c r="B51" s="13" t="s">
        <v>92</v>
      </c>
      <c r="C51" s="1">
        <v>30000</v>
      </c>
      <c r="D51" s="1">
        <v>7990.9214169999996</v>
      </c>
      <c r="E51" s="1">
        <f t="shared" si="0"/>
        <v>0</v>
      </c>
      <c r="F51" s="1">
        <v>7990.9214169999996</v>
      </c>
      <c r="G51" s="1">
        <f t="shared" si="1"/>
        <v>-22009.078583000002</v>
      </c>
      <c r="H51" s="2">
        <f t="shared" si="2"/>
        <v>0.26636404723333335</v>
      </c>
      <c r="I51" s="63"/>
      <c r="J51" s="63"/>
    </row>
    <row r="52" spans="1:10" s="44" customFormat="1" ht="15.6">
      <c r="A52" s="10">
        <v>10</v>
      </c>
      <c r="B52" s="13" t="s">
        <v>93</v>
      </c>
      <c r="C52" s="1">
        <v>423421</v>
      </c>
      <c r="D52" s="1">
        <v>341250.21496699995</v>
      </c>
      <c r="E52" s="1">
        <f t="shared" si="0"/>
        <v>0</v>
      </c>
      <c r="F52" s="1">
        <v>341250.21496699995</v>
      </c>
      <c r="G52" s="1">
        <f t="shared" si="1"/>
        <v>-82170.785033000051</v>
      </c>
      <c r="H52" s="2">
        <f t="shared" si="2"/>
        <v>0.80593597144921947</v>
      </c>
      <c r="I52" s="63"/>
      <c r="J52" s="63"/>
    </row>
    <row r="53" spans="1:10" s="48" customFormat="1" ht="15.6">
      <c r="A53" s="10">
        <v>11</v>
      </c>
      <c r="B53" s="13" t="s">
        <v>94</v>
      </c>
      <c r="C53" s="54">
        <v>355020</v>
      </c>
      <c r="D53" s="54">
        <v>312688.06290900003</v>
      </c>
      <c r="E53" s="54">
        <f t="shared" si="0"/>
        <v>0</v>
      </c>
      <c r="F53" s="54">
        <v>312688.06290900003</v>
      </c>
      <c r="G53" s="54">
        <f t="shared" si="1"/>
        <v>-42331.937090999971</v>
      </c>
      <c r="H53" s="2">
        <f t="shared" si="2"/>
        <v>0.88076182442960971</v>
      </c>
      <c r="I53" s="63"/>
      <c r="J53" s="63"/>
    </row>
    <row r="54" spans="1:10" s="44" customFormat="1" ht="15.6">
      <c r="A54" s="10">
        <v>12</v>
      </c>
      <c r="B54" s="13" t="s">
        <v>95</v>
      </c>
      <c r="C54" s="1">
        <v>156000</v>
      </c>
      <c r="D54" s="1">
        <v>85616.867706000005</v>
      </c>
      <c r="E54" s="1">
        <f t="shared" si="0"/>
        <v>0</v>
      </c>
      <c r="F54" s="1">
        <v>85616.867706000005</v>
      </c>
      <c r="G54" s="1">
        <f t="shared" si="1"/>
        <v>-70383.132293999995</v>
      </c>
      <c r="H54" s="2">
        <f t="shared" si="2"/>
        <v>0.54882607503846159</v>
      </c>
      <c r="I54" s="63"/>
      <c r="J54" s="63"/>
    </row>
    <row r="55" spans="1:10" s="35" customFormat="1" ht="15.6">
      <c r="A55" s="10">
        <v>13</v>
      </c>
      <c r="B55" s="13" t="s">
        <v>96</v>
      </c>
      <c r="C55" s="1">
        <v>26716</v>
      </c>
      <c r="D55" s="1">
        <v>8599.2351400000007</v>
      </c>
      <c r="E55" s="1">
        <f t="shared" si="0"/>
        <v>0</v>
      </c>
      <c r="F55" s="1">
        <v>8599.2351400000007</v>
      </c>
      <c r="G55" s="1">
        <f t="shared" si="1"/>
        <v>-18116.764859999999</v>
      </c>
      <c r="H55" s="2">
        <f t="shared" si="2"/>
        <v>0.32187584743225034</v>
      </c>
      <c r="I55" s="63"/>
      <c r="J55" s="63"/>
    </row>
    <row r="56" spans="1:10" s="46" customFormat="1" ht="16.2">
      <c r="A56" s="14" t="s">
        <v>35</v>
      </c>
      <c r="B56" s="52" t="s">
        <v>78</v>
      </c>
      <c r="C56" s="3">
        <f>C57+C58+C62+C64</f>
        <v>48708</v>
      </c>
      <c r="D56" s="3">
        <f>D57+D58+D62+D64</f>
        <v>36527.199041999993</v>
      </c>
      <c r="E56" s="3">
        <f t="shared" si="0"/>
        <v>0</v>
      </c>
      <c r="F56" s="3">
        <f>F57+F58+F62+F64</f>
        <v>36527.199041999993</v>
      </c>
      <c r="G56" s="3">
        <f t="shared" si="1"/>
        <v>-12180.800958000007</v>
      </c>
      <c r="H56" s="7">
        <f t="shared" si="2"/>
        <v>0.7499219644000984</v>
      </c>
      <c r="I56" s="63"/>
      <c r="J56" s="63"/>
    </row>
    <row r="57" spans="1:10" s="34" customFormat="1" ht="15.6">
      <c r="A57" s="57" t="s">
        <v>97</v>
      </c>
      <c r="B57" s="78" t="s">
        <v>73</v>
      </c>
      <c r="C57" s="16"/>
      <c r="D57" s="16"/>
      <c r="E57" s="16">
        <f t="shared" si="0"/>
        <v>0</v>
      </c>
      <c r="F57" s="16"/>
      <c r="G57" s="16">
        <f t="shared" si="1"/>
        <v>0</v>
      </c>
      <c r="H57" s="6" t="str">
        <f t="shared" si="2"/>
        <v xml:space="preserve"> </v>
      </c>
      <c r="I57" s="63"/>
      <c r="J57" s="63"/>
    </row>
    <row r="58" spans="1:10" s="34" customFormat="1" ht="15.6">
      <c r="A58" s="57" t="s">
        <v>98</v>
      </c>
      <c r="B58" s="78" t="s">
        <v>99</v>
      </c>
      <c r="C58" s="16">
        <f>SUM(C59:C61)</f>
        <v>27437</v>
      </c>
      <c r="D58" s="16">
        <f>SUM(D59:D61)</f>
        <v>15734.293621999999</v>
      </c>
      <c r="E58" s="16">
        <f t="shared" si="0"/>
        <v>0</v>
      </c>
      <c r="F58" s="16">
        <f>SUM(F59:F61)</f>
        <v>15734.293621999999</v>
      </c>
      <c r="G58" s="16">
        <f t="shared" si="1"/>
        <v>-11702.706378000001</v>
      </c>
      <c r="H58" s="6">
        <f t="shared" si="2"/>
        <v>0.57346989911433466</v>
      </c>
      <c r="I58" s="63"/>
      <c r="J58" s="63"/>
    </row>
    <row r="59" spans="1:10" s="44" customFormat="1" ht="15.6">
      <c r="A59" s="10">
        <v>1</v>
      </c>
      <c r="B59" s="53" t="s">
        <v>70</v>
      </c>
      <c r="C59" s="54">
        <v>9344</v>
      </c>
      <c r="D59" s="54">
        <v>3879.3836759999999</v>
      </c>
      <c r="E59" s="54">
        <f t="shared" si="0"/>
        <v>0</v>
      </c>
      <c r="F59" s="54">
        <v>3879.3836759999999</v>
      </c>
      <c r="G59" s="54">
        <f t="shared" si="1"/>
        <v>-5464.6163240000005</v>
      </c>
      <c r="H59" s="55">
        <f t="shared" si="2"/>
        <v>0.41517376669520545</v>
      </c>
      <c r="I59" s="63"/>
      <c r="J59" s="63"/>
    </row>
    <row r="60" spans="1:10" s="44" customFormat="1" ht="15.6">
      <c r="A60" s="10">
        <v>2</v>
      </c>
      <c r="B60" s="13" t="s">
        <v>33</v>
      </c>
      <c r="C60" s="1">
        <v>10487</v>
      </c>
      <c r="D60" s="1">
        <v>8472.711507</v>
      </c>
      <c r="E60" s="1">
        <f t="shared" si="0"/>
        <v>0</v>
      </c>
      <c r="F60" s="1">
        <v>8472.711507</v>
      </c>
      <c r="G60" s="1">
        <f t="shared" si="1"/>
        <v>-2014.288493</v>
      </c>
      <c r="H60" s="2">
        <f t="shared" si="2"/>
        <v>0.80792519376370742</v>
      </c>
      <c r="I60" s="63"/>
      <c r="J60" s="63"/>
    </row>
    <row r="61" spans="1:10" s="44" customFormat="1" ht="31.2">
      <c r="A61" s="10">
        <v>3</v>
      </c>
      <c r="B61" s="11" t="s">
        <v>108</v>
      </c>
      <c r="C61" s="1">
        <v>7606</v>
      </c>
      <c r="D61" s="1">
        <v>3382.1984389999998</v>
      </c>
      <c r="E61" s="1">
        <f t="shared" si="0"/>
        <v>0</v>
      </c>
      <c r="F61" s="1">
        <v>3382.1984389999998</v>
      </c>
      <c r="G61" s="1">
        <f t="shared" si="1"/>
        <v>-4223.8015610000002</v>
      </c>
      <c r="H61" s="2">
        <f t="shared" si="2"/>
        <v>0.44467505114383377</v>
      </c>
      <c r="I61" s="63"/>
      <c r="J61" s="63"/>
    </row>
    <row r="62" spans="1:10" s="34" customFormat="1" ht="15.6">
      <c r="A62" s="57" t="s">
        <v>100</v>
      </c>
      <c r="B62" s="78" t="s">
        <v>101</v>
      </c>
      <c r="C62" s="16">
        <f>SUM(C63:C63)</f>
        <v>10999</v>
      </c>
      <c r="D62" s="16">
        <f>SUM(D63:D63)</f>
        <v>10999</v>
      </c>
      <c r="E62" s="16">
        <f t="shared" si="0"/>
        <v>0</v>
      </c>
      <c r="F62" s="16">
        <f>SUM(F63:F63)</f>
        <v>10999</v>
      </c>
      <c r="G62" s="16">
        <f t="shared" si="1"/>
        <v>0</v>
      </c>
      <c r="H62" s="6">
        <f t="shared" si="2"/>
        <v>1</v>
      </c>
      <c r="I62" s="63"/>
      <c r="J62" s="63"/>
    </row>
    <row r="63" spans="1:10" s="44" customFormat="1" ht="15.6">
      <c r="A63" s="10">
        <v>1</v>
      </c>
      <c r="B63" s="13" t="s">
        <v>110</v>
      </c>
      <c r="C63" s="1">
        <v>10999</v>
      </c>
      <c r="D63" s="1">
        <v>10999</v>
      </c>
      <c r="E63" s="1">
        <f t="shared" si="0"/>
        <v>0</v>
      </c>
      <c r="F63" s="1">
        <v>10999</v>
      </c>
      <c r="G63" s="1">
        <f t="shared" si="1"/>
        <v>0</v>
      </c>
      <c r="H63" s="2">
        <f t="shared" si="2"/>
        <v>1</v>
      </c>
      <c r="I63" s="63"/>
      <c r="J63" s="63"/>
    </row>
    <row r="64" spans="1:10" s="34" customFormat="1" ht="15.6">
      <c r="A64" s="57" t="s">
        <v>102</v>
      </c>
      <c r="B64" s="78" t="s">
        <v>103</v>
      </c>
      <c r="C64" s="16">
        <f>SUM(C65:C70)</f>
        <v>10272</v>
      </c>
      <c r="D64" s="16">
        <f>SUM(D65:D70)</f>
        <v>9793.9054199999991</v>
      </c>
      <c r="E64" s="16">
        <f t="shared" si="0"/>
        <v>0</v>
      </c>
      <c r="F64" s="16">
        <f>SUM(F65:F70)</f>
        <v>9793.9054199999991</v>
      </c>
      <c r="G64" s="16">
        <f t="shared" si="1"/>
        <v>-478.09458000000086</v>
      </c>
      <c r="H64" s="6">
        <f t="shared" si="2"/>
        <v>0.95345652453271024</v>
      </c>
      <c r="I64" s="63"/>
      <c r="J64" s="63"/>
    </row>
    <row r="65" spans="1:10" s="44" customFormat="1" ht="15.6">
      <c r="A65" s="10">
        <v>1</v>
      </c>
      <c r="B65" s="11" t="s">
        <v>111</v>
      </c>
      <c r="C65" s="1">
        <v>451</v>
      </c>
      <c r="D65" s="1">
        <v>653.15226099999995</v>
      </c>
      <c r="E65" s="1">
        <f t="shared" si="0"/>
        <v>0</v>
      </c>
      <c r="F65" s="1">
        <v>653.15226099999995</v>
      </c>
      <c r="G65" s="1">
        <f t="shared" si="1"/>
        <v>202.15226099999995</v>
      </c>
      <c r="H65" s="2">
        <f t="shared" si="2"/>
        <v>1.4482311773835919</v>
      </c>
      <c r="I65" s="63"/>
      <c r="J65" s="63"/>
    </row>
    <row r="66" spans="1:10" s="35" customFormat="1" ht="15.6">
      <c r="A66" s="10">
        <v>2</v>
      </c>
      <c r="B66" s="11" t="s">
        <v>109</v>
      </c>
      <c r="C66" s="1">
        <v>160</v>
      </c>
      <c r="D66" s="1">
        <v>320</v>
      </c>
      <c r="E66" s="1">
        <f t="shared" si="0"/>
        <v>0</v>
      </c>
      <c r="F66" s="1">
        <v>320</v>
      </c>
      <c r="G66" s="1">
        <f t="shared" si="1"/>
        <v>160</v>
      </c>
      <c r="H66" s="2">
        <f t="shared" si="2"/>
        <v>2</v>
      </c>
      <c r="I66" s="63"/>
      <c r="J66" s="63"/>
    </row>
    <row r="67" spans="1:10" s="44" customFormat="1" ht="15.6">
      <c r="A67" s="10">
        <v>3</v>
      </c>
      <c r="B67" s="11" t="s">
        <v>36</v>
      </c>
      <c r="C67" s="1">
        <v>3131</v>
      </c>
      <c r="D67" s="1">
        <v>2670.1857190000001</v>
      </c>
      <c r="E67" s="1">
        <f t="shared" si="0"/>
        <v>0</v>
      </c>
      <c r="F67" s="1">
        <v>2670.1857190000001</v>
      </c>
      <c r="G67" s="1">
        <f t="shared" si="1"/>
        <v>-460.81428099999994</v>
      </c>
      <c r="H67" s="2">
        <f t="shared" si="2"/>
        <v>0.85282201181731077</v>
      </c>
      <c r="I67" s="63"/>
      <c r="J67" s="63"/>
    </row>
    <row r="68" spans="1:10" s="44" customFormat="1" ht="46.8">
      <c r="A68" s="10">
        <v>4</v>
      </c>
      <c r="B68" s="53" t="s">
        <v>112</v>
      </c>
      <c r="C68" s="1">
        <v>200</v>
      </c>
      <c r="D68" s="1">
        <v>136.03399999999999</v>
      </c>
      <c r="E68" s="1">
        <f t="shared" si="0"/>
        <v>0</v>
      </c>
      <c r="F68" s="1">
        <v>136.03399999999999</v>
      </c>
      <c r="G68" s="1">
        <f t="shared" si="1"/>
        <v>-63.966000000000008</v>
      </c>
      <c r="H68" s="2">
        <f t="shared" si="2"/>
        <v>0.68016999999999994</v>
      </c>
      <c r="I68" s="63"/>
      <c r="J68" s="63"/>
    </row>
    <row r="69" spans="1:10" s="44" customFormat="1" ht="15.6">
      <c r="A69" s="10">
        <v>5</v>
      </c>
      <c r="B69" s="11" t="s">
        <v>67</v>
      </c>
      <c r="C69" s="1">
        <v>5850</v>
      </c>
      <c r="D69" s="1">
        <v>5850</v>
      </c>
      <c r="E69" s="1">
        <f t="shared" si="0"/>
        <v>0</v>
      </c>
      <c r="F69" s="1">
        <v>5850</v>
      </c>
      <c r="G69" s="1">
        <f t="shared" si="1"/>
        <v>0</v>
      </c>
      <c r="H69" s="2">
        <f t="shared" si="2"/>
        <v>1</v>
      </c>
      <c r="I69" s="63"/>
      <c r="J69" s="63"/>
    </row>
    <row r="70" spans="1:10" s="44" customFormat="1" ht="15.6">
      <c r="A70" s="10">
        <v>6</v>
      </c>
      <c r="B70" s="11" t="s">
        <v>37</v>
      </c>
      <c r="C70" s="1">
        <v>480</v>
      </c>
      <c r="D70" s="1">
        <v>164.53344000000001</v>
      </c>
      <c r="E70" s="1">
        <f t="shared" si="0"/>
        <v>0</v>
      </c>
      <c r="F70" s="1">
        <v>164.53344000000001</v>
      </c>
      <c r="G70" s="1">
        <f t="shared" si="1"/>
        <v>-315.46655999999996</v>
      </c>
      <c r="H70" s="2">
        <f t="shared" si="2"/>
        <v>0.34277800000000003</v>
      </c>
      <c r="I70" s="63"/>
      <c r="J70" s="63"/>
    </row>
    <row r="71" spans="1:10" s="48" customFormat="1" ht="15.6">
      <c r="A71" s="9" t="s">
        <v>23</v>
      </c>
      <c r="B71" s="56" t="s">
        <v>24</v>
      </c>
      <c r="C71" s="42"/>
      <c r="D71" s="4">
        <v>705.405348</v>
      </c>
      <c r="E71" s="4">
        <f t="shared" si="0"/>
        <v>0</v>
      </c>
      <c r="F71" s="4">
        <v>705.405348</v>
      </c>
      <c r="G71" s="4">
        <f t="shared" ref="G71:G77" si="3">F71-C71</f>
        <v>705.405348</v>
      </c>
      <c r="H71" s="5" t="str">
        <f t="shared" ref="H71:H77" si="4">IFERROR(F71/C71," ")</f>
        <v xml:space="preserve"> </v>
      </c>
      <c r="I71" s="63"/>
      <c r="J71" s="63"/>
    </row>
    <row r="72" spans="1:10" s="46" customFormat="1" ht="16.2">
      <c r="A72" s="40" t="s">
        <v>25</v>
      </c>
      <c r="B72" s="41" t="s">
        <v>26</v>
      </c>
      <c r="C72" s="42">
        <v>1000</v>
      </c>
      <c r="D72" s="42">
        <v>1000</v>
      </c>
      <c r="E72" s="42">
        <f t="shared" si="0"/>
        <v>0</v>
      </c>
      <c r="F72" s="42">
        <v>1000</v>
      </c>
      <c r="G72" s="42">
        <f t="shared" si="3"/>
        <v>0</v>
      </c>
      <c r="H72" s="5">
        <f t="shared" si="4"/>
        <v>1</v>
      </c>
      <c r="I72" s="63"/>
      <c r="J72" s="63"/>
    </row>
    <row r="73" spans="1:10" s="46" customFormat="1" ht="16.2">
      <c r="A73" s="40" t="s">
        <v>27</v>
      </c>
      <c r="B73" s="41" t="s">
        <v>28</v>
      </c>
      <c r="C73" s="4">
        <v>101795</v>
      </c>
      <c r="D73" s="4">
        <v>433.375</v>
      </c>
      <c r="E73" s="4">
        <f t="shared" ref="E73:E77" si="5">F73-D73</f>
        <v>0</v>
      </c>
      <c r="F73" s="4">
        <v>433.375</v>
      </c>
      <c r="G73" s="4">
        <f t="shared" si="3"/>
        <v>-101361.625</v>
      </c>
      <c r="H73" s="5">
        <f t="shared" si="4"/>
        <v>4.2573309101625817E-3</v>
      </c>
      <c r="I73" s="63"/>
      <c r="J73" s="63"/>
    </row>
    <row r="74" spans="1:10" s="48" customFormat="1" ht="16.2">
      <c r="A74" s="9" t="s">
        <v>29</v>
      </c>
      <c r="B74" s="56" t="s">
        <v>30</v>
      </c>
      <c r="C74" s="42"/>
      <c r="D74" s="3"/>
      <c r="E74" s="3">
        <f t="shared" si="5"/>
        <v>0</v>
      </c>
      <c r="F74" s="3"/>
      <c r="G74" s="3">
        <f t="shared" si="3"/>
        <v>0</v>
      </c>
      <c r="H74" s="5" t="str">
        <f t="shared" si="4"/>
        <v xml:space="preserve"> </v>
      </c>
      <c r="I74" s="63"/>
      <c r="J74" s="63"/>
    </row>
    <row r="75" spans="1:10" s="48" customFormat="1" ht="15.6">
      <c r="A75" s="9" t="s">
        <v>31</v>
      </c>
      <c r="B75" s="56" t="s">
        <v>32</v>
      </c>
      <c r="C75" s="42"/>
      <c r="D75" s="22">
        <v>6276.6518960000003</v>
      </c>
      <c r="E75" s="22">
        <f t="shared" si="5"/>
        <v>0</v>
      </c>
      <c r="F75" s="22">
        <v>6276.6518960000003</v>
      </c>
      <c r="G75" s="22">
        <f t="shared" si="3"/>
        <v>6276.6518960000003</v>
      </c>
      <c r="H75" s="5" t="str">
        <f t="shared" si="4"/>
        <v xml:space="preserve"> </v>
      </c>
      <c r="I75" s="63"/>
      <c r="J75" s="63"/>
    </row>
    <row r="76" spans="1:10" s="58" customFormat="1" ht="15.6">
      <c r="A76" s="67" t="s">
        <v>38</v>
      </c>
      <c r="B76" s="68" t="s">
        <v>39</v>
      </c>
      <c r="C76" s="69"/>
      <c r="D76" s="69">
        <v>3598768.2322220001</v>
      </c>
      <c r="E76" s="69">
        <f t="shared" si="5"/>
        <v>-1740.9054490001872</v>
      </c>
      <c r="F76" s="69">
        <v>3597027.3267729999</v>
      </c>
      <c r="G76" s="69">
        <f t="shared" si="3"/>
        <v>3597027.3267729999</v>
      </c>
      <c r="H76" s="70" t="str">
        <f t="shared" si="4"/>
        <v xml:space="preserve"> </v>
      </c>
      <c r="I76" s="63"/>
      <c r="J76" s="63"/>
    </row>
    <row r="77" spans="1:10" s="58" customFormat="1" ht="15.6">
      <c r="A77" s="67" t="s">
        <v>41</v>
      </c>
      <c r="B77" s="68" t="s">
        <v>40</v>
      </c>
      <c r="C77" s="69"/>
      <c r="D77" s="69">
        <v>8565.5795610000005</v>
      </c>
      <c r="E77" s="69">
        <f t="shared" si="5"/>
        <v>100</v>
      </c>
      <c r="F77" s="69">
        <v>8665.5795610000005</v>
      </c>
      <c r="G77" s="69">
        <f t="shared" si="3"/>
        <v>8665.5795610000005</v>
      </c>
      <c r="H77" s="70" t="str">
        <f t="shared" si="4"/>
        <v xml:space="preserve"> </v>
      </c>
      <c r="I77" s="63"/>
      <c r="J77" s="63"/>
    </row>
    <row r="78" spans="1:10" ht="11.25" customHeight="1">
      <c r="A78" s="59"/>
      <c r="B78" s="15"/>
      <c r="C78" s="74"/>
      <c r="D78" s="74"/>
      <c r="E78" s="74"/>
      <c r="F78" s="74"/>
      <c r="G78" s="74"/>
      <c r="H78" s="79"/>
    </row>
    <row r="79" spans="1:10" ht="9.75" customHeight="1"/>
    <row r="80" spans="1:10" hidden="1">
      <c r="A80" s="80" t="s">
        <v>104</v>
      </c>
      <c r="B80" s="19"/>
      <c r="C80" s="21"/>
      <c r="D80" s="21"/>
      <c r="E80" s="21"/>
      <c r="F80" s="21"/>
      <c r="G80" s="21"/>
      <c r="H80" s="19"/>
    </row>
    <row r="81" spans="1:8" hidden="1">
      <c r="A81" s="81" t="s">
        <v>105</v>
      </c>
      <c r="B81" s="19"/>
      <c r="C81" s="21"/>
      <c r="D81" s="21"/>
      <c r="E81" s="21"/>
      <c r="F81" s="21"/>
      <c r="G81" s="21"/>
      <c r="H81" s="19"/>
    </row>
    <row r="82" spans="1:8" ht="45" hidden="1" customHeight="1">
      <c r="A82" s="83" t="s">
        <v>106</v>
      </c>
      <c r="B82" s="83"/>
      <c r="C82" s="83"/>
      <c r="D82" s="83"/>
      <c r="E82" s="83"/>
      <c r="F82" s="83"/>
      <c r="G82" s="83"/>
      <c r="H82" s="83"/>
    </row>
    <row r="83" spans="1:8" hidden="1">
      <c r="A83" s="83" t="s">
        <v>107</v>
      </c>
      <c r="B83" s="83"/>
      <c r="C83" s="83"/>
      <c r="D83" s="83"/>
      <c r="E83" s="83"/>
      <c r="F83" s="83"/>
      <c r="G83" s="83"/>
      <c r="H83" s="83"/>
    </row>
    <row r="84" spans="1:8" hidden="1"/>
  </sheetData>
  <mergeCells count="9">
    <mergeCell ref="A83:H83"/>
    <mergeCell ref="A82:H82"/>
    <mergeCell ref="A2:H2"/>
    <mergeCell ref="A3:H3"/>
    <mergeCell ref="A5:A6"/>
    <mergeCell ref="B5:B6"/>
    <mergeCell ref="C5:C6"/>
    <mergeCell ref="D5:F6"/>
    <mergeCell ref="G5:H6"/>
  </mergeCells>
  <printOptions horizontalCentered="1"/>
  <pageMargins left="0.31496062992126" right="0.31496062992126" top="0.74803149606299202" bottom="0.55118110236220497" header="0.31496062992126" footer="0.31496062992126"/>
  <pageSetup paperSize="9" scale="80" orientation="portrait"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65</vt:lpstr>
      <vt:lpstr>'65'!Print_Area</vt:lpstr>
      <vt:lpstr>'65'!Print_Titles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Huỳnh Thị Thanh Nam</dc:creator>
  <cp:lastModifiedBy>Đỗ Thị Hồng Thắm</cp:lastModifiedBy>
  <cp:lastPrinted>2025-04-15T02:23:11Z</cp:lastPrinted>
  <dcterms:created xsi:type="dcterms:W3CDTF">2020-10-27T06:52:04Z</dcterms:created>
  <dcterms:modified xsi:type="dcterms:W3CDTF">2025-04-18T02:05:09Z</dcterms:modified>
</cp:coreProperties>
</file>