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650" activeTab="2"/>
  </bookViews>
  <sheets>
    <sheet name="59" sheetId="1" r:id="rId1"/>
    <sheet name="60" sheetId="2" r:id="rId2"/>
    <sheet name="61" sheetId="3" r:id="rId3"/>
  </sheets>
  <externalReferences>
    <externalReference r:id="rId6"/>
    <externalReference r:id="rId7"/>
  </externalReferences>
  <definedNames>
    <definedName name="ADP">#REF!</definedName>
    <definedName name="AKHAC">#REF!</definedName>
    <definedName name="ALTINH">#REF!</definedName>
    <definedName name="ANN">#REF!</definedName>
    <definedName name="ANQD">#REF!</definedName>
    <definedName name="ANQQH" localSheetId="0">'[2]Dt 2001'!#REF!</definedName>
    <definedName name="ANQQH">'[2]Dt 2001'!#REF!</definedName>
    <definedName name="ANSNN" localSheetId="0">'[2]Dt 2001'!#REF!</definedName>
    <definedName name="ANSNN">'[2]Dt 2001'!#REF!</definedName>
    <definedName name="ANSNNxnk" localSheetId="0">'[2]Dt 2001'!#REF!</definedName>
    <definedName name="ANSNNxnk">'[2]Dt 2001'!#REF!</definedName>
    <definedName name="Anguon" localSheetId="0">'[2]Dt 2001'!#REF!</definedName>
    <definedName name="Anguon">'[2]Dt 2001'!#REF!</definedName>
    <definedName name="APC" localSheetId="0">'[2]Dt 2001'!#REF!</definedName>
    <definedName name="APC">'[2]Dt 2001'!#REF!</definedName>
    <definedName name="ATW">#REF!</definedName>
    <definedName name="Can_doi">#REF!</definedName>
    <definedName name="DNNN">#REF!</definedName>
    <definedName name="Khac">#REF!</definedName>
    <definedName name="Khong_can_doi">#REF!</definedName>
    <definedName name="NQD">#REF!</definedName>
    <definedName name="NQQH" localSheetId="0">'[2]Dt 2001'!#REF!</definedName>
    <definedName name="NQQH">'[2]Dt 2001'!#REF!</definedName>
    <definedName name="NSNN" localSheetId="0">'[2]Dt 2001'!#REF!</definedName>
    <definedName name="NSNN">'[2]Dt 2001'!#REF!</definedName>
    <definedName name="PC" localSheetId="0">'[2]Dt 2001'!#REF!</definedName>
    <definedName name="PC">'[2]Dt 2001'!#REF!</definedName>
    <definedName name="_xlnm.Print_Area" localSheetId="0">'59'!$A$1:$F$27</definedName>
    <definedName name="_xlnm.Print_Area" localSheetId="1">'60'!$A$1:$F$31</definedName>
    <definedName name="PRINT_AREA_MI" localSheetId="0">#REF!</definedName>
    <definedName name="PRINT_AREA_MI">#REF!</definedName>
    <definedName name="_xlnm.Print_Titles" localSheetId="0">'59'!$8:$10</definedName>
    <definedName name="_xlnm.Print_Titles" localSheetId="1">'60'!$8:$11</definedName>
    <definedName name="_xlnm.Print_Titles" localSheetId="2">'61'!$8:$10</definedName>
    <definedName name="Phan_cap">#REF!</definedName>
    <definedName name="Phi_le_phi">#REF!</definedName>
    <definedName name="TW">#REF!</definedName>
  </definedNames>
  <calcPr fullCalcOnLoad="1"/>
</workbook>
</file>

<file path=xl/sharedStrings.xml><?xml version="1.0" encoding="utf-8"?>
<sst xmlns="http://schemas.openxmlformats.org/spreadsheetml/2006/main" count="140" uniqueCount="98">
  <si>
    <t>A</t>
  </si>
  <si>
    <t>B</t>
  </si>
  <si>
    <t>Chi thường xuyên</t>
  </si>
  <si>
    <t>Chi đầu tư phát triển</t>
  </si>
  <si>
    <t>Thu nội địa</t>
  </si>
  <si>
    <t>I</t>
  </si>
  <si>
    <t>II</t>
  </si>
  <si>
    <t>C</t>
  </si>
  <si>
    <t>D</t>
  </si>
  <si>
    <t>Thuế thu nhập cá nhân</t>
  </si>
  <si>
    <t>Thuế bảo vệ môi trường</t>
  </si>
  <si>
    <t>Thu khác ngân sách</t>
  </si>
  <si>
    <t>III</t>
  </si>
  <si>
    <t>IV</t>
  </si>
  <si>
    <t>Thuế sử dụng đất phi nông nghiệp</t>
  </si>
  <si>
    <t>Lệ phí trước bạ</t>
  </si>
  <si>
    <t>Thu tiền sử dụng đất</t>
  </si>
  <si>
    <t>V</t>
  </si>
  <si>
    <t>Trong đó:</t>
  </si>
  <si>
    <t>Chi khoa học và công nghệ</t>
  </si>
  <si>
    <t>Đơn vị: Triệu đồng</t>
  </si>
  <si>
    <t>Dự phòng ngân sách</t>
  </si>
  <si>
    <t>Chi bổ sung quỹ dự trữ tài chính</t>
  </si>
  <si>
    <t>Thu tiền cấp quyền khai thác khoáng sản</t>
  </si>
  <si>
    <t>STT</t>
  </si>
  <si>
    <t>Chi đầu tư phát triển khác</t>
  </si>
  <si>
    <t>NỘI DUNG</t>
  </si>
  <si>
    <t>DỰ TOÁN NĂM</t>
  </si>
  <si>
    <t>CÙNG KỲ NĂM TRƯỚC</t>
  </si>
  <si>
    <t>Chi giáo dục - đào tạo và dạy nghề</t>
  </si>
  <si>
    <t>Chi bảo đảm xã hội</t>
  </si>
  <si>
    <t>Biểu số 59/CK-NSNN</t>
  </si>
  <si>
    <t>Biểu số 60/CK-NSNN</t>
  </si>
  <si>
    <t>Biểu số 61/CK-NSNN</t>
  </si>
  <si>
    <t>TỔNG NGUỒN THU NSNN TRÊN ĐỊA BÀN</t>
  </si>
  <si>
    <t>TỔNG CHI NSĐP</t>
  </si>
  <si>
    <t>Chi cân đối NSĐP</t>
  </si>
  <si>
    <t>SO SÁNH ƯỚC THỰC HIỆN VỚI (%)</t>
  </si>
  <si>
    <t>CHI CÂN ĐỐI NSĐP</t>
  </si>
  <si>
    <t>Chi sự nghiệp văn hóa thông tin</t>
  </si>
  <si>
    <t>Chi sự nghiệp phát thanh, truyền hình</t>
  </si>
  <si>
    <t>Chi sự nghiệp thể dục thể thao</t>
  </si>
  <si>
    <t>Chi sự nghiệp bảo vệ môi trường</t>
  </si>
  <si>
    <t>Chi sự nghiệp kinh tế</t>
  </si>
  <si>
    <t>Chi hoạt động của cơ quan quản lý hành chính, đảng, đoàn thể</t>
  </si>
  <si>
    <t>Chi trả nợ lãi các khoản do chính quyền địa phương vay</t>
  </si>
  <si>
    <t>CHI TRẢ NỢ  GỐC</t>
  </si>
  <si>
    <t>Chương trình mục tiêu quốc gia</t>
  </si>
  <si>
    <t>UBND TỈNH TÂY NINH</t>
  </si>
  <si>
    <t>Chi các chương trình mục tiêu, nhiệm vụ</t>
  </si>
  <si>
    <t xml:space="preserve">    UBND TỈNH TÂY NINH</t>
  </si>
  <si>
    <t>Thu cân đối NSNN</t>
  </si>
  <si>
    <t>Thu từ dầu thô</t>
  </si>
  <si>
    <t>Thu cân đối từ hoạt động xuất khẩu, nhập khẩu</t>
  </si>
  <si>
    <t>Thu viện trợ</t>
  </si>
  <si>
    <t>Thu chuyển nguồn từ năm trước chuyển sang</t>
  </si>
  <si>
    <t xml:space="preserve">Chi đầu tư phát triển </t>
  </si>
  <si>
    <t>Chi từ nguồn bổ sung có mục tiêu từ NSTW cho NSĐP</t>
  </si>
  <si>
    <t>BỘI CHI NSĐP/BỘI THU NSĐP</t>
  </si>
  <si>
    <t>TỔNG THU NSNN TRÊN ĐỊA BÀN</t>
  </si>
  <si>
    <t>Thu từ khu vực DNNN</t>
  </si>
  <si>
    <t xml:space="preserve">Thu từ khu vực doanh nghiệp có vốn đầu tư nước ngoài </t>
  </si>
  <si>
    <t>Thu từ khu vực kinh tế ngoài quốc doanh</t>
  </si>
  <si>
    <t xml:space="preserve">Thu phí, lệ phí </t>
  </si>
  <si>
    <t>Các khoản thu về nhà, đất</t>
  </si>
  <si>
    <t>-</t>
  </si>
  <si>
    <t>Thuế sử dụng đất nông nghiệp</t>
  </si>
  <si>
    <t>Tiền cho thuê đất, thuê mặt nước</t>
  </si>
  <si>
    <t>Tiền cho thuê và tiền bán nhà ở thuộc sở hữu nhà nước</t>
  </si>
  <si>
    <t>Thu hồi vốn, thu cổ tức, lợi nhuận được chia của Nhà nước và lợi nhuận sau thuế còn lại sau khi trích lập các quỹ của doanh nghiệp nhà nước</t>
  </si>
  <si>
    <t>Thu từ hoạt động xổ số kiến thiết</t>
  </si>
  <si>
    <t>Thu từ quỹ đất công ích, hoa lợi công sản khác</t>
  </si>
  <si>
    <t>Thu từ hoạt động xuất nhập khẩu</t>
  </si>
  <si>
    <t>Thuế giá trị gia tăng thu từ hàng hóa nhập khẩu</t>
  </si>
  <si>
    <t>Thuế xuất khẩu</t>
  </si>
  <si>
    <t>Thuế nhập khẩu</t>
  </si>
  <si>
    <t>Thuế tiêu thụ đặc biệt thu từ hàng hóa nhập khẩu</t>
  </si>
  <si>
    <t>Thuế  bảo vệ môi trường thu từ hàng hóa nhập khẩu</t>
  </si>
  <si>
    <t>Thu khác</t>
  </si>
  <si>
    <t>THU NSĐP ĐƯỢC HƯỞNG THEO PHÂN CẤP</t>
  </si>
  <si>
    <t>Từ các khoản thu phân chia</t>
  </si>
  <si>
    <t>Các khoản thu NSĐP được hưởng 100%</t>
  </si>
  <si>
    <t>Chi đầu tư cho các dự án</t>
  </si>
  <si>
    <t>Chi đầu tư và hỗ trợ vốn cho các doanh nghiệp cung cấp sản phẩm, dịch vụ công ích do Nhà nước đặt hàng, các tổ chức kinh tế, các tổ chức tài chính của địa phương theo quy định của pháp luật</t>
  </si>
  <si>
    <t>Chi sự nghiệp y tế, dân số và gia đình</t>
  </si>
  <si>
    <t>CHI TỪ NGUỒN BỔ SUNG CÓ MỤC TIÊU TỪ NSTW CHO NSĐP</t>
  </si>
  <si>
    <t>Cho các chương trình dự án quan trọng vốn đầu tư</t>
  </si>
  <si>
    <t>Cho các nhiệm vụ, chính sách kinh phí thường xuyên</t>
  </si>
  <si>
    <t>ƯỚC THỰC HIỆN 6 THÁNG</t>
  </si>
  <si>
    <t xml:space="preserve">ƯỚC THỰC HIỆN 6 THÁNG </t>
  </si>
  <si>
    <t>CÂN ĐỐI NGÂN SÁCH ĐỊA PHƯƠNG 6 THÁNG NĂM 2023</t>
  </si>
  <si>
    <t>(Kèm theo Báo cáo số:          /BC-UBND ngày      /7/2023 của Ủy ban nhân dân tỉnh Tây Ninh)</t>
  </si>
  <si>
    <t>DỰ TOÁN NĂM 2023</t>
  </si>
  <si>
    <t>6 tháng 2022</t>
  </si>
  <si>
    <t>ƯỚC THỰC HIỆN THU NGÂN SÁCH NHÀ NƯỚC 6 THÁNG NĂM 2023</t>
  </si>
  <si>
    <t>(Kèm theo Báo cáo số:         /BC-UBND ngày      /7/2023 của Ủy ban nhân dân tỉnh Tây Ninh)</t>
  </si>
  <si>
    <t>ƯỚC THỰC HIỆN CHI NGÂN SÁCH ĐỊA PHƯƠNG 6 THÁNG NĂM 2023</t>
  </si>
  <si>
    <t>(Kèm theo Báo cáo số:          /BC-UBND ngày       /7/2023 của Ủy ban nhân dân tỉnh Tây Ninh)</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</si>
</sst>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
    <numFmt numFmtId="175" formatCode="###,###.0"/>
    <numFmt numFmtId="176" formatCode="#,##0.0"/>
    <numFmt numFmtId="177" formatCode="###,###,###"/>
    <numFmt numFmtId="178" formatCode="#,##0;[Red]\-#,##0;&quot;&quot;;_-@"/>
    <numFmt numFmtId="179" formatCode="#,##0;[Red]\-#,##0;&quot;&quot;;@"/>
    <numFmt numFmtId="180" formatCode="0.0%"/>
    <numFmt numFmtId="181" formatCode="#,###;[Red]\-#,###"/>
    <numFmt numFmtId="182" formatCode="_(* #,##0_);_(* \(#,##0\);_(* &quot;-&quot;??_);_(@_)"/>
    <numFmt numFmtId="183" formatCode="#,###.0;[Red]\-#,###.0"/>
    <numFmt numFmtId="184" formatCode="#,##0;[Red]\-#,##0;&quot;&quot;"/>
    <numFmt numFmtId="185" formatCode="#,##0;[Red]\-#,##0;&quot; &quot;"/>
    <numFmt numFmtId="186" formatCode="[$-42A]dd\ mmmm\ yyyy"/>
    <numFmt numFmtId="187" formatCode="#,###;\-#,###;&quot;&quot;;_(@_)"/>
    <numFmt numFmtId="188" formatCode="#,##0;[Red]#,##0"/>
    <numFmt numFmtId="189" formatCode="#,##0.000"/>
    <numFmt numFmtId="190" formatCode="#,##0.000000"/>
    <numFmt numFmtId="191" formatCode="_(* #,##0.0_);_(* \(#,##0.0\);_(* &quot;-&quot;??_);_(@_)"/>
    <numFmt numFmtId="192" formatCode="#,##0.0;[Red]#,##0.0"/>
    <numFmt numFmtId="193" formatCode="0.0"/>
    <numFmt numFmtId="194" formatCode="_-* #,##0\ _₫_-;\-* #,##0\ _₫_-;_-* &quot;-&quot;??\ _₫_-;_-@_-"/>
    <numFmt numFmtId="195" formatCode="[$-42A]h:mm:ss\ AM/PM"/>
  </numFmts>
  <fonts count="66">
    <font>
      <sz val="12"/>
      <name val=".VnArial Narrow"/>
      <family val="0"/>
    </font>
    <font>
      <u val="single"/>
      <sz val="12"/>
      <color indexed="36"/>
      <name val=".VnArial Narrow"/>
      <family val="2"/>
    </font>
    <font>
      <u val="single"/>
      <sz val="12"/>
      <color indexed="12"/>
      <name val=".VnArial Narrow"/>
      <family val="2"/>
    </font>
    <font>
      <sz val="12"/>
      <name val=".VnTime"/>
      <family val="2"/>
    </font>
    <font>
      <sz val="10"/>
      <name val="Arial"/>
      <family val="2"/>
    </font>
    <font>
      <sz val="13"/>
      <name val=".VnTime"/>
      <family val="2"/>
    </font>
    <font>
      <sz val="11"/>
      <name val="Times New Roman"/>
      <family val="1"/>
    </font>
    <font>
      <b/>
      <sz val="12"/>
      <name val="VNI-Times"/>
      <family val="0"/>
    </font>
    <font>
      <sz val="12"/>
      <name val="VNI-Times"/>
      <family val="0"/>
    </font>
    <font>
      <b/>
      <sz val="12"/>
      <color indexed="8"/>
      <name val="Times New Roman"/>
      <family val="1"/>
    </font>
    <font>
      <sz val="12"/>
      <name val="Times New Roman"/>
      <family val="1"/>
    </font>
    <font>
      <b/>
      <sz val="12"/>
      <name val="Times New Roman"/>
      <family val="1"/>
    </font>
    <font>
      <i/>
      <sz val="12"/>
      <name val="Times New Roman"/>
      <family val="1"/>
    </font>
    <font>
      <b/>
      <i/>
      <sz val="12"/>
      <name val="Times New Roman"/>
      <family val="1"/>
    </font>
    <font>
      <sz val="12"/>
      <color indexed="8"/>
      <name val="Times New Roman"/>
      <family val="1"/>
    </font>
    <font>
      <sz val="11"/>
      <color indexed="8"/>
      <name val="Calibri"/>
      <family val="2"/>
    </font>
    <font>
      <i/>
      <sz val="12"/>
      <color indexed="8"/>
      <name val="Times New Roman"/>
      <family val="1"/>
    </font>
    <font>
      <sz val="11"/>
      <color indexed="8"/>
      <name val="Times New Roman"/>
      <family val="1"/>
    </font>
    <font>
      <sz val="13"/>
      <color indexed="8"/>
      <name val="Times New Roman"/>
      <family val="1"/>
    </font>
    <font>
      <i/>
      <sz val="14"/>
      <color indexed="8"/>
      <name val="Times New Roman"/>
      <family val="1"/>
    </font>
    <font>
      <sz val="14"/>
      <color indexed="8"/>
      <name val="Times New Roman"/>
      <family val="1"/>
    </font>
    <font>
      <b/>
      <sz val="14"/>
      <color indexed="8"/>
      <name val="Times New Roman"/>
      <family val="1"/>
    </font>
    <font>
      <b/>
      <sz val="10"/>
      <color indexed="8"/>
      <name val="Times New Roman"/>
      <family val="1"/>
    </font>
    <font>
      <b/>
      <sz val="12"/>
      <color indexed="8"/>
      <name val="Times New Roman h"/>
      <family val="0"/>
    </font>
    <font>
      <b/>
      <i/>
      <sz val="12"/>
      <color indexed="8"/>
      <name val="Times New Roman"/>
      <family val="1"/>
    </font>
    <font>
      <b/>
      <sz val="11"/>
      <color indexed="8"/>
      <name val="Times New Roman"/>
      <family val="1"/>
    </font>
    <font>
      <b/>
      <sz val="12"/>
      <color indexed="8"/>
      <name val="Times New Romanh"/>
      <family val="0"/>
    </font>
    <font>
      <u val="single"/>
      <sz val="12"/>
      <color indexed="8"/>
      <name val="Times New Roman"/>
      <family val="1"/>
    </font>
    <font>
      <sz val="12"/>
      <color indexed="8"/>
      <name val=".VnArial Narrow"/>
      <family val="2"/>
    </font>
    <font>
      <sz val="13"/>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2"/>
      <color theme="1"/>
      <name val="Times New Roman"/>
      <family val="2"/>
    </font>
    <font>
      <b/>
      <sz val="11"/>
      <color rgb="FF3F3F3F"/>
      <name val="Calibri"/>
      <family val="2"/>
    </font>
    <font>
      <b/>
      <sz val="18"/>
      <color theme="3"/>
      <name val="Cambria"/>
      <family val="2"/>
    </font>
    <font>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hair"/>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color indexed="63"/>
      </top>
      <bottom style="thin"/>
    </border>
    <border>
      <left style="thin"/>
      <right style="thin"/>
      <top style="thin"/>
      <bottom style="hair"/>
    </border>
    <border>
      <left style="thin"/>
      <right style="thin"/>
      <top style="hair"/>
      <bottom style="thin"/>
    </border>
    <border>
      <left style="thin"/>
      <right style="thin"/>
      <top style="thin"/>
      <bottom style="thin"/>
    </border>
    <border>
      <left style="thin"/>
      <right style="thin"/>
      <top style="thin"/>
      <bottom/>
    </border>
    <border>
      <left style="thin"/>
      <right style="thin"/>
      <top/>
      <botto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color indexed="63"/>
      </right>
      <top>
        <color indexed="63"/>
      </top>
      <bottom style="thin"/>
    </border>
  </borders>
  <cellStyleXfs count="3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3"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4"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0" fillId="27" borderId="1" applyNumberFormat="0" applyAlignment="0" applyProtection="0"/>
    <xf numFmtId="0" fontId="50" fillId="27" borderId="1"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164" fontId="1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3" fontId="6"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5" fillId="0" borderId="0" applyFont="0" applyFill="0" applyBorder="0" applyAlignment="0" applyProtection="0"/>
    <xf numFmtId="43" fontId="2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172" fontId="6" fillId="0" borderId="0" applyFont="0" applyFill="0" applyBorder="0" applyAlignment="0" applyProtection="0"/>
    <xf numFmtId="0" fontId="51" fillId="28" borderId="2" applyNumberFormat="0" applyAlignment="0" applyProtection="0"/>
    <xf numFmtId="0" fontId="51" fillId="28" borderId="2" applyNumberFormat="0" applyAlignment="0" applyProtection="0"/>
    <xf numFmtId="0" fontId="51" fillId="28" borderId="2" applyNumberFormat="0" applyAlignment="0" applyProtection="0"/>
    <xf numFmtId="0" fontId="8" fillId="0" borderId="3" applyNumberFormat="0" applyFont="0" applyAlignment="0">
      <protection/>
    </xf>
    <xf numFmtId="0" fontId="7" fillId="0" borderId="3" applyNumberFormat="0" applyFont="0" applyAlignment="0">
      <protection/>
    </xf>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1" fillId="0" borderId="0" applyNumberFormat="0" applyFill="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187" fontId="5" fillId="0" borderId="0" applyFont="0" applyFill="0" applyBorder="0" applyAlignment="0" applyProtection="0"/>
    <xf numFmtId="0" fontId="54" fillId="0" borderId="4" applyNumberFormat="0" applyFill="0" applyAlignment="0" applyProtection="0"/>
    <xf numFmtId="0" fontId="54" fillId="0" borderId="4"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5" applyNumberFormat="0" applyFill="0" applyAlignment="0" applyProtection="0"/>
    <xf numFmtId="0" fontId="55" fillId="0" borderId="5" applyNumberFormat="0" applyFill="0" applyAlignment="0" applyProtection="0"/>
    <xf numFmtId="0" fontId="56" fillId="0" borderId="6" applyNumberFormat="0" applyFill="0" applyAlignment="0" applyProtection="0"/>
    <xf numFmtId="0" fontId="56" fillId="0" borderId="6" applyNumberFormat="0" applyFill="0" applyAlignment="0" applyProtection="0"/>
    <xf numFmtId="0" fontId="56" fillId="0" borderId="6" applyNumberFormat="0" applyFill="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2" fillId="0" borderId="0" applyNumberFormat="0" applyFill="0" applyBorder="0" applyAlignment="0" applyProtection="0"/>
    <xf numFmtId="0" fontId="57" fillId="30" borderId="1" applyNumberFormat="0" applyAlignment="0" applyProtection="0"/>
    <xf numFmtId="0" fontId="57" fillId="30" borderId="1" applyNumberFormat="0" applyAlignment="0" applyProtection="0"/>
    <xf numFmtId="0" fontId="57" fillId="30" borderId="1" applyNumberFormat="0" applyAlignment="0" applyProtection="0"/>
    <xf numFmtId="0" fontId="58" fillId="0" borderId="7" applyNumberFormat="0" applyFill="0" applyAlignment="0" applyProtection="0"/>
    <xf numFmtId="0" fontId="58" fillId="0" borderId="7" applyNumberFormat="0" applyFill="0" applyAlignment="0" applyProtection="0"/>
    <xf numFmtId="0" fontId="58" fillId="0" borderId="7" applyNumberFormat="0" applyFill="0" applyAlignment="0" applyProtection="0"/>
    <xf numFmtId="0" fontId="59" fillId="31" borderId="0" applyNumberFormat="0" applyBorder="0" applyAlignment="0" applyProtection="0"/>
    <xf numFmtId="0" fontId="59" fillId="31" borderId="0" applyNumberFormat="0" applyBorder="0" applyAlignment="0" applyProtection="0"/>
    <xf numFmtId="0" fontId="59" fillId="31" borderId="0" applyNumberFormat="0" applyBorder="0" applyAlignment="0" applyProtection="0"/>
    <xf numFmtId="0" fontId="3" fillId="0" borderId="0">
      <alignment/>
      <protection/>
    </xf>
    <xf numFmtId="0" fontId="60" fillId="0" borderId="0">
      <alignment/>
      <protection/>
    </xf>
    <xf numFmtId="0" fontId="4"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5" fillId="0" borderId="0">
      <alignment/>
      <protection/>
    </xf>
    <xf numFmtId="0" fontId="47" fillId="0" borderId="0">
      <alignment/>
      <protection/>
    </xf>
    <xf numFmtId="0" fontId="47" fillId="0" borderId="0">
      <alignment/>
      <protection/>
    </xf>
    <xf numFmtId="0" fontId="4" fillId="0" borderId="0">
      <alignment/>
      <protection/>
    </xf>
    <xf numFmtId="0" fontId="10" fillId="0" borderId="0">
      <alignment/>
      <protection/>
    </xf>
    <xf numFmtId="0" fontId="4" fillId="0" borderId="0">
      <alignment/>
      <protection/>
    </xf>
    <xf numFmtId="0" fontId="10" fillId="0" borderId="0">
      <alignment/>
      <protection/>
    </xf>
    <xf numFmtId="0" fontId="47" fillId="0" borderId="0">
      <alignment/>
      <protection/>
    </xf>
    <xf numFmtId="0" fontId="0"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3" fillId="0" borderId="0">
      <alignment/>
      <protection/>
    </xf>
    <xf numFmtId="0" fontId="47" fillId="0" borderId="0">
      <alignment/>
      <protection/>
    </xf>
    <xf numFmtId="0" fontId="29" fillId="0" borderId="0">
      <alignment/>
      <protection/>
    </xf>
    <xf numFmtId="0" fontId="6" fillId="0" borderId="0">
      <alignment/>
      <protection/>
    </xf>
    <xf numFmtId="0" fontId="47" fillId="0" borderId="0">
      <alignment/>
      <protection/>
    </xf>
    <xf numFmtId="0" fontId="10" fillId="0" borderId="0">
      <alignment/>
      <protection/>
    </xf>
    <xf numFmtId="0" fontId="10" fillId="0" borderId="0">
      <alignment/>
      <protection/>
    </xf>
    <xf numFmtId="0" fontId="0" fillId="32" borderId="8" applyNumberFormat="0" applyFont="0" applyAlignment="0" applyProtection="0"/>
    <xf numFmtId="0" fontId="15" fillId="32" borderId="8" applyNumberFormat="0" applyFont="0" applyAlignment="0" applyProtection="0"/>
    <xf numFmtId="0" fontId="15" fillId="32" borderId="8" applyNumberFormat="0" applyFont="0" applyAlignment="0" applyProtection="0"/>
    <xf numFmtId="0" fontId="61" fillId="27" borderId="9" applyNumberFormat="0" applyAlignment="0" applyProtection="0"/>
    <xf numFmtId="0" fontId="61" fillId="27" borderId="9" applyNumberFormat="0" applyAlignment="0" applyProtection="0"/>
    <xf numFmtId="0" fontId="61" fillId="27" borderId="9" applyNumberFormat="0" applyAlignment="0" applyProtection="0"/>
    <xf numFmtId="9" fontId="0"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20" fillId="0" borderId="0" applyFont="0" applyFill="0" applyBorder="0" applyAlignment="0" applyProtection="0"/>
    <xf numFmtId="9" fontId="10" fillId="0" borderId="0" applyFont="0" applyFill="0" applyBorder="0" applyAlignment="0" applyProtection="0"/>
    <xf numFmtId="9" fontId="15" fillId="0" borderId="0" applyFont="0" applyFill="0" applyBorder="0" applyAlignment="0" applyProtection="0"/>
    <xf numFmtId="9" fontId="10" fillId="0" borderId="0" applyFont="0" applyFill="0" applyBorder="0" applyAlignment="0" applyProtection="0"/>
    <xf numFmtId="9" fontId="15"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10" applyNumberFormat="0" applyFill="0" applyAlignment="0" applyProtection="0"/>
    <xf numFmtId="0" fontId="64" fillId="0" borderId="10" applyNumberFormat="0" applyFill="0" applyAlignment="0" applyProtection="0"/>
    <xf numFmtId="0" fontId="64" fillId="0" borderId="10" applyNumberFormat="0" applyFill="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cellStyleXfs>
  <cellXfs count="174">
    <xf numFmtId="0" fontId="0" fillId="0" borderId="0" xfId="0" applyAlignment="1">
      <alignment/>
    </xf>
    <xf numFmtId="0" fontId="16" fillId="0" borderId="0" xfId="0" applyNumberFormat="1" applyFont="1" applyFill="1" applyBorder="1" applyAlignment="1">
      <alignment horizontal="center" vertical="center" wrapText="1"/>
    </xf>
    <xf numFmtId="0" fontId="17" fillId="0" borderId="0" xfId="0" applyFont="1" applyFill="1" applyAlignment="1">
      <alignment vertical="center"/>
    </xf>
    <xf numFmtId="0" fontId="9" fillId="0" borderId="0" xfId="0" applyFont="1" applyFill="1" applyAlignment="1">
      <alignment vertical="center"/>
    </xf>
    <xf numFmtId="0" fontId="14" fillId="0" borderId="0" xfId="0" applyFont="1" applyFill="1" applyAlignment="1">
      <alignment vertical="center"/>
    </xf>
    <xf numFmtId="0" fontId="18" fillId="0" borderId="0" xfId="0" applyFont="1" applyFill="1" applyAlignment="1">
      <alignment vertical="center"/>
    </xf>
    <xf numFmtId="3" fontId="14" fillId="0" borderId="11" xfId="0" applyNumberFormat="1" applyFont="1" applyFill="1" applyBorder="1" applyAlignment="1">
      <alignment vertical="center"/>
    </xf>
    <xf numFmtId="3" fontId="9" fillId="0" borderId="11" xfId="0" applyNumberFormat="1" applyFont="1" applyFill="1" applyBorder="1" applyAlignment="1">
      <alignment vertical="center"/>
    </xf>
    <xf numFmtId="3" fontId="16" fillId="0" borderId="11" xfId="0" applyNumberFormat="1" applyFont="1" applyFill="1" applyBorder="1" applyAlignment="1">
      <alignment vertical="center"/>
    </xf>
    <xf numFmtId="0" fontId="16" fillId="0" borderId="0" xfId="0" applyFont="1" applyFill="1" applyAlignment="1">
      <alignment vertical="center"/>
    </xf>
    <xf numFmtId="0" fontId="19" fillId="0" borderId="0" xfId="0" applyFont="1" applyFill="1" applyAlignment="1">
      <alignment vertical="center"/>
    </xf>
    <xf numFmtId="0" fontId="20" fillId="0" borderId="0" xfId="0" applyFont="1" applyFill="1" applyAlignment="1">
      <alignment vertical="center"/>
    </xf>
    <xf numFmtId="3" fontId="20" fillId="0" borderId="0" xfId="0" applyNumberFormat="1" applyFont="1" applyFill="1" applyAlignment="1">
      <alignment vertical="center"/>
    </xf>
    <xf numFmtId="0" fontId="16" fillId="0" borderId="0" xfId="0" applyFont="1" applyFill="1" applyAlignment="1">
      <alignment horizontal="centerContinuous" vertical="center"/>
    </xf>
    <xf numFmtId="0" fontId="9" fillId="0" borderId="0" xfId="0" applyFont="1" applyFill="1" applyAlignment="1">
      <alignment horizontal="center" vertical="center"/>
    </xf>
    <xf numFmtId="0" fontId="21" fillId="0" borderId="0" xfId="0" applyFont="1" applyFill="1" applyAlignment="1">
      <alignment vertical="center"/>
    </xf>
    <xf numFmtId="0" fontId="20" fillId="0" borderId="0" xfId="0" applyFont="1" applyFill="1" applyAlignment="1">
      <alignment horizontal="right" vertical="center"/>
    </xf>
    <xf numFmtId="0" fontId="22" fillId="0" borderId="0" xfId="0" applyFont="1" applyFill="1" applyAlignment="1">
      <alignment vertical="center"/>
    </xf>
    <xf numFmtId="0" fontId="24" fillId="0" borderId="0" xfId="0" applyFont="1" applyFill="1" applyAlignment="1">
      <alignment vertical="center"/>
    </xf>
    <xf numFmtId="0" fontId="14" fillId="0" borderId="0" xfId="0" applyFont="1" applyFill="1" applyAlignment="1">
      <alignment horizontal="right" vertical="center"/>
    </xf>
    <xf numFmtId="0" fontId="21" fillId="0" borderId="0" xfId="0" applyFont="1" applyFill="1" applyAlignment="1">
      <alignment horizontal="center" vertical="center"/>
    </xf>
    <xf numFmtId="0" fontId="21" fillId="0" borderId="0" xfId="0" applyFont="1" applyFill="1" applyAlignment="1">
      <alignment horizontal="right" vertical="center"/>
    </xf>
    <xf numFmtId="0" fontId="19" fillId="0" borderId="0" xfId="0" applyNumberFormat="1" applyFont="1" applyFill="1" applyBorder="1" applyAlignment="1">
      <alignment horizontal="center" vertical="center" wrapText="1"/>
    </xf>
    <xf numFmtId="182" fontId="20" fillId="0" borderId="0" xfId="93" applyNumberFormat="1" applyFont="1" applyFill="1" applyAlignment="1">
      <alignment vertical="center"/>
    </xf>
    <xf numFmtId="182" fontId="14" fillId="0" borderId="0" xfId="93" applyNumberFormat="1" applyFont="1" applyFill="1" applyAlignment="1">
      <alignment vertical="center"/>
    </xf>
    <xf numFmtId="0" fontId="16" fillId="0" borderId="0" xfId="0" applyFont="1" applyFill="1" applyAlignment="1">
      <alignment horizontal="left" vertical="center"/>
    </xf>
    <xf numFmtId="0" fontId="9" fillId="0" borderId="12" xfId="284" applyNumberFormat="1" applyFont="1" applyFill="1" applyBorder="1" applyAlignment="1">
      <alignment horizontal="center" vertical="center" wrapText="1"/>
      <protection/>
    </xf>
    <xf numFmtId="14" fontId="9" fillId="0" borderId="12" xfId="284" applyNumberFormat="1" applyFont="1" applyFill="1" applyBorder="1" applyAlignment="1">
      <alignment horizontal="center" vertical="center" wrapText="1"/>
      <protection/>
    </xf>
    <xf numFmtId="15" fontId="18" fillId="0" borderId="0" xfId="0" applyNumberFormat="1" applyFont="1" applyFill="1" applyAlignment="1">
      <alignment vertical="center"/>
    </xf>
    <xf numFmtId="0" fontId="25" fillId="0" borderId="0" xfId="0" applyFont="1" applyFill="1" applyAlignment="1">
      <alignment vertical="center"/>
    </xf>
    <xf numFmtId="0" fontId="16" fillId="0" borderId="0" xfId="0" applyFont="1" applyFill="1" applyBorder="1" applyAlignment="1">
      <alignment horizontal="right" vertical="center"/>
    </xf>
    <xf numFmtId="3" fontId="11" fillId="0" borderId="11" xfId="290" applyNumberFormat="1" applyFont="1" applyFill="1" applyBorder="1" applyAlignment="1">
      <alignment vertical="center"/>
      <protection/>
    </xf>
    <xf numFmtId="3" fontId="11" fillId="0" borderId="11" xfId="160" applyNumberFormat="1" applyFont="1" applyFill="1" applyBorder="1" applyAlignment="1">
      <alignment horizontal="right" vertical="center"/>
    </xf>
    <xf numFmtId="0" fontId="9" fillId="0" borderId="13" xfId="0" applyFont="1" applyFill="1" applyBorder="1" applyAlignment="1">
      <alignment horizontal="center" vertical="center"/>
    </xf>
    <xf numFmtId="0" fontId="26" fillId="0" borderId="13" xfId="0" applyFont="1" applyFill="1" applyBorder="1" applyAlignment="1">
      <alignment vertical="center"/>
    </xf>
    <xf numFmtId="180" fontId="9" fillId="0" borderId="13" xfId="0" applyNumberFormat="1" applyFont="1" applyFill="1" applyBorder="1" applyAlignment="1">
      <alignment vertical="center"/>
    </xf>
    <xf numFmtId="0" fontId="9" fillId="0" borderId="11" xfId="0" applyFont="1" applyFill="1" applyBorder="1" applyAlignment="1">
      <alignment horizontal="center" vertical="center"/>
    </xf>
    <xf numFmtId="0" fontId="9" fillId="0" borderId="11" xfId="0" applyFont="1" applyFill="1" applyBorder="1" applyAlignment="1">
      <alignment vertical="center"/>
    </xf>
    <xf numFmtId="180" fontId="9" fillId="0" borderId="11" xfId="0" applyNumberFormat="1" applyFont="1" applyFill="1" applyBorder="1" applyAlignment="1">
      <alignment vertical="center"/>
    </xf>
    <xf numFmtId="0" fontId="14" fillId="0" borderId="11" xfId="0" applyFont="1" applyFill="1" applyBorder="1" applyAlignment="1">
      <alignment horizontal="center" vertical="center"/>
    </xf>
    <xf numFmtId="0" fontId="14" fillId="0" borderId="11" xfId="0" applyFont="1" applyFill="1" applyBorder="1" applyAlignment="1">
      <alignment vertical="center"/>
    </xf>
    <xf numFmtId="180" fontId="14" fillId="0" borderId="11" xfId="0" applyNumberFormat="1" applyFont="1" applyFill="1" applyBorder="1" applyAlignment="1">
      <alignment vertical="center"/>
    </xf>
    <xf numFmtId="3" fontId="27" fillId="0" borderId="11" xfId="0" applyNumberFormat="1" applyFont="1" applyFill="1" applyBorder="1" applyAlignment="1">
      <alignment vertical="center"/>
    </xf>
    <xf numFmtId="0" fontId="26" fillId="0" borderId="11" xfId="0" applyFont="1" applyFill="1" applyBorder="1" applyAlignment="1">
      <alignment vertical="center"/>
    </xf>
    <xf numFmtId="0" fontId="9" fillId="0" borderId="14" xfId="0" applyFont="1" applyFill="1" applyBorder="1" applyAlignment="1">
      <alignment horizontal="center" vertical="center"/>
    </xf>
    <xf numFmtId="0" fontId="26" fillId="0" borderId="14" xfId="0" applyFont="1" applyFill="1" applyBorder="1" applyAlignment="1">
      <alignment vertical="center"/>
    </xf>
    <xf numFmtId="3" fontId="9" fillId="0" borderId="14" xfId="0" applyNumberFormat="1" applyFont="1" applyFill="1" applyBorder="1" applyAlignment="1">
      <alignment vertical="center"/>
    </xf>
    <xf numFmtId="180" fontId="9" fillId="0" borderId="14" xfId="0" applyNumberFormat="1" applyFont="1" applyFill="1" applyBorder="1" applyAlignment="1">
      <alignment vertical="center"/>
    </xf>
    <xf numFmtId="3" fontId="11" fillId="0" borderId="11" xfId="0" applyNumberFormat="1" applyFont="1" applyFill="1" applyBorder="1" applyAlignment="1">
      <alignment vertical="center"/>
    </xf>
    <xf numFmtId="3" fontId="11" fillId="0" borderId="11" xfId="236" applyNumberFormat="1" applyFont="1" applyFill="1" applyBorder="1" applyAlignment="1">
      <alignment vertical="center" wrapText="1"/>
      <protection/>
    </xf>
    <xf numFmtId="3" fontId="11" fillId="0" borderId="11" xfId="285" applyNumberFormat="1" applyFont="1" applyFill="1" applyBorder="1" applyAlignment="1">
      <alignment vertical="center"/>
      <protection/>
    </xf>
    <xf numFmtId="3" fontId="11" fillId="0" borderId="14" xfId="133" applyNumberFormat="1" applyFont="1" applyFill="1" applyBorder="1" applyAlignment="1">
      <alignment horizontal="right" vertical="center"/>
    </xf>
    <xf numFmtId="3" fontId="10" fillId="0" borderId="11" xfId="236" applyNumberFormat="1" applyFont="1" applyFill="1" applyBorder="1" applyAlignment="1">
      <alignment vertical="center" wrapText="1"/>
      <protection/>
    </xf>
    <xf numFmtId="3" fontId="14" fillId="0" borderId="11" xfId="0" applyNumberFormat="1" applyFont="1" applyFill="1" applyBorder="1" applyAlignment="1">
      <alignment vertical="center"/>
    </xf>
    <xf numFmtId="182" fontId="11" fillId="0" borderId="11" xfId="93" applyNumberFormat="1" applyFont="1" applyFill="1" applyBorder="1" applyAlignment="1">
      <alignment vertical="center"/>
    </xf>
    <xf numFmtId="182" fontId="10" fillId="0" borderId="11" xfId="93" applyNumberFormat="1" applyFont="1" applyFill="1" applyBorder="1" applyAlignment="1">
      <alignment vertical="center"/>
    </xf>
    <xf numFmtId="182" fontId="11" fillId="0" borderId="15" xfId="93" applyNumberFormat="1" applyFont="1" applyFill="1" applyBorder="1" applyAlignment="1">
      <alignment vertical="center"/>
    </xf>
    <xf numFmtId="3" fontId="9" fillId="0" borderId="13" xfId="0" applyNumberFormat="1" applyFont="1" applyFill="1" applyBorder="1" applyAlignment="1">
      <alignment vertical="center"/>
    </xf>
    <xf numFmtId="3" fontId="11" fillId="0" borderId="14" xfId="0" applyNumberFormat="1" applyFont="1" applyFill="1" applyBorder="1" applyAlignment="1">
      <alignment vertical="center"/>
    </xf>
    <xf numFmtId="3" fontId="11" fillId="0" borderId="13" xfId="236" applyNumberFormat="1" applyFont="1" applyFill="1" applyBorder="1" applyAlignment="1">
      <alignment vertical="center" wrapText="1"/>
      <protection/>
    </xf>
    <xf numFmtId="3" fontId="13" fillId="0" borderId="11" xfId="160" applyNumberFormat="1" applyFont="1" applyFill="1" applyBorder="1" applyAlignment="1">
      <alignment horizontal="right" vertical="center"/>
    </xf>
    <xf numFmtId="3" fontId="10" fillId="0" borderId="11" xfId="0" applyNumberFormat="1" applyFont="1" applyFill="1" applyBorder="1" applyAlignment="1">
      <alignment vertical="center"/>
    </xf>
    <xf numFmtId="3" fontId="12" fillId="0" borderId="11" xfId="0" applyNumberFormat="1" applyFont="1" applyFill="1" applyBorder="1" applyAlignment="1">
      <alignment vertical="center"/>
    </xf>
    <xf numFmtId="3" fontId="10" fillId="0" borderId="11" xfId="285" applyNumberFormat="1" applyFont="1" applyFill="1" applyBorder="1" applyAlignment="1">
      <alignment horizontal="right" vertical="center"/>
      <protection/>
    </xf>
    <xf numFmtId="3" fontId="10" fillId="0" borderId="11" xfId="133" applyNumberFormat="1" applyFont="1" applyFill="1" applyBorder="1" applyAlignment="1">
      <alignment horizontal="right" vertical="center"/>
    </xf>
    <xf numFmtId="3" fontId="11" fillId="0" borderId="11" xfId="133" applyNumberFormat="1" applyFont="1" applyFill="1" applyBorder="1" applyAlignment="1">
      <alignment horizontal="right" vertical="center"/>
    </xf>
    <xf numFmtId="3" fontId="10" fillId="0" borderId="11" xfId="285" applyNumberFormat="1" applyFont="1" applyFill="1" applyBorder="1" applyAlignment="1">
      <alignment horizontal="right" vertical="center" wrapText="1"/>
      <protection/>
    </xf>
    <xf numFmtId="3" fontId="10" fillId="0" borderId="14" xfId="285" applyNumberFormat="1" applyFont="1" applyFill="1" applyBorder="1" applyAlignment="1">
      <alignment horizontal="right" vertical="center" wrapText="1"/>
      <protection/>
    </xf>
    <xf numFmtId="3" fontId="11" fillId="0" borderId="13" xfId="0" applyNumberFormat="1" applyFont="1" applyFill="1" applyBorder="1" applyAlignment="1">
      <alignment vertical="center"/>
    </xf>
    <xf numFmtId="0" fontId="9" fillId="0" borderId="13" xfId="0" applyNumberFormat="1" applyFont="1" applyFill="1" applyBorder="1" applyAlignment="1">
      <alignment horizontal="left" vertical="center" wrapText="1"/>
    </xf>
    <xf numFmtId="0" fontId="16" fillId="0" borderId="11" xfId="0" applyFont="1" applyFill="1" applyBorder="1" applyAlignment="1" quotePrefix="1">
      <alignment horizontal="center" vertical="center"/>
    </xf>
    <xf numFmtId="180" fontId="14" fillId="0" borderId="11" xfId="0" applyNumberFormat="1" applyFont="1" applyFill="1" applyBorder="1" applyAlignment="1">
      <alignment horizontal="right" vertical="center"/>
    </xf>
    <xf numFmtId="0" fontId="14" fillId="0" borderId="14" xfId="0" applyNumberFormat="1" applyFont="1" applyFill="1" applyBorder="1" applyAlignment="1">
      <alignment vertical="center" wrapText="1"/>
    </xf>
    <xf numFmtId="0" fontId="14" fillId="0" borderId="11" xfId="0" applyNumberFormat="1" applyFont="1" applyFill="1" applyBorder="1" applyAlignment="1">
      <alignment horizontal="left" vertical="center" wrapText="1"/>
    </xf>
    <xf numFmtId="0" fontId="9" fillId="0" borderId="11" xfId="0" applyFont="1" applyFill="1" applyBorder="1" applyAlignment="1">
      <alignment horizontal="left" vertical="center" wrapText="1"/>
    </xf>
    <xf numFmtId="180" fontId="16" fillId="0" borderId="11" xfId="0" applyNumberFormat="1" applyFont="1" applyFill="1" applyBorder="1" applyAlignment="1">
      <alignment vertical="center"/>
    </xf>
    <xf numFmtId="0" fontId="9" fillId="0" borderId="11" xfId="0" applyNumberFormat="1" applyFont="1" applyFill="1" applyBorder="1" applyAlignment="1">
      <alignment horizontal="left" vertical="center" wrapText="1"/>
    </xf>
    <xf numFmtId="180" fontId="14" fillId="0" borderId="0" xfId="0" applyNumberFormat="1" applyFont="1" applyFill="1" applyAlignment="1">
      <alignment vertical="center"/>
    </xf>
    <xf numFmtId="180" fontId="19" fillId="0" borderId="0" xfId="0" applyNumberFormat="1" applyFont="1" applyFill="1" applyBorder="1" applyAlignment="1">
      <alignment horizontal="center" vertical="center" wrapText="1"/>
    </xf>
    <xf numFmtId="180" fontId="16" fillId="0" borderId="0" xfId="0" applyNumberFormat="1" applyFont="1" applyFill="1" applyBorder="1" applyAlignment="1">
      <alignment horizontal="right" vertical="center"/>
    </xf>
    <xf numFmtId="0" fontId="14" fillId="0" borderId="11" xfId="0" applyFont="1" applyFill="1" applyBorder="1" applyAlignment="1">
      <alignment horizontal="justify" vertical="center" wrapText="1"/>
    </xf>
    <xf numFmtId="0" fontId="23" fillId="0" borderId="11" xfId="0" applyFont="1" applyFill="1" applyBorder="1" applyAlignment="1">
      <alignment vertical="center" wrapText="1"/>
    </xf>
    <xf numFmtId="180" fontId="21" fillId="0" borderId="0" xfId="0" applyNumberFormat="1" applyFont="1" applyFill="1" applyAlignment="1">
      <alignment horizontal="center" vertical="center"/>
    </xf>
    <xf numFmtId="0" fontId="16" fillId="0" borderId="11" xfId="0" applyFont="1" applyFill="1" applyBorder="1" applyAlignment="1">
      <alignment vertical="center"/>
    </xf>
    <xf numFmtId="180" fontId="20" fillId="0" borderId="0" xfId="0" applyNumberFormat="1" applyFont="1" applyFill="1" applyAlignment="1">
      <alignment vertical="center"/>
    </xf>
    <xf numFmtId="0" fontId="14" fillId="0" borderId="14" xfId="0" applyFont="1" applyFill="1" applyBorder="1" applyAlignment="1">
      <alignment horizontal="center" vertical="center"/>
    </xf>
    <xf numFmtId="180" fontId="14" fillId="0" borderId="14" xfId="0" applyNumberFormat="1" applyFont="1" applyFill="1" applyBorder="1" applyAlignment="1">
      <alignment horizontal="right" vertical="center"/>
    </xf>
    <xf numFmtId="188" fontId="10" fillId="0" borderId="11" xfId="282" applyNumberFormat="1" applyFont="1" applyBorder="1">
      <alignment/>
      <protection/>
    </xf>
    <xf numFmtId="0" fontId="14" fillId="0" borderId="11" xfId="0" applyFont="1" applyFill="1" applyBorder="1" applyAlignment="1">
      <alignment horizontal="left" vertical="center" wrapText="1"/>
    </xf>
    <xf numFmtId="0" fontId="14" fillId="0" borderId="11" xfId="0" applyFont="1" applyFill="1" applyBorder="1" applyAlignment="1">
      <alignment vertical="center"/>
    </xf>
    <xf numFmtId="180" fontId="10" fillId="0" borderId="11" xfId="0" applyNumberFormat="1" applyFont="1" applyFill="1" applyBorder="1" applyAlignment="1">
      <alignment horizontal="right" vertical="center"/>
    </xf>
    <xf numFmtId="180" fontId="9" fillId="0" borderId="13" xfId="0" applyNumberFormat="1" applyFont="1" applyFill="1" applyBorder="1" applyAlignment="1">
      <alignment horizontal="right" vertical="center"/>
    </xf>
    <xf numFmtId="0" fontId="14" fillId="0" borderId="14" xfId="0" applyFont="1" applyFill="1" applyBorder="1" applyAlignment="1">
      <alignment vertical="center"/>
    </xf>
    <xf numFmtId="180" fontId="9" fillId="0" borderId="11" xfId="0" applyNumberFormat="1" applyFont="1" applyFill="1" applyBorder="1" applyAlignment="1">
      <alignment horizontal="right" vertical="center"/>
    </xf>
    <xf numFmtId="180" fontId="10" fillId="0" borderId="14" xfId="282" applyNumberFormat="1" applyFont="1" applyFill="1" applyBorder="1" applyAlignment="1">
      <alignment horizontal="right" vertical="center" wrapText="1"/>
      <protection/>
    </xf>
    <xf numFmtId="0" fontId="9" fillId="0" borderId="13" xfId="0" applyFont="1" applyFill="1" applyBorder="1" applyAlignment="1">
      <alignment vertical="center"/>
    </xf>
    <xf numFmtId="188" fontId="11" fillId="0" borderId="11" xfId="282" applyNumberFormat="1" applyFont="1" applyBorder="1" applyAlignment="1">
      <alignment vertical="center"/>
      <protection/>
    </xf>
    <xf numFmtId="180" fontId="11" fillId="0" borderId="11" xfId="0" applyNumberFormat="1" applyFont="1" applyFill="1" applyBorder="1" applyAlignment="1">
      <alignment horizontal="right" vertical="center"/>
    </xf>
    <xf numFmtId="3" fontId="11" fillId="0" borderId="11" xfId="236" applyNumberFormat="1" applyFont="1" applyFill="1" applyBorder="1" applyAlignment="1">
      <alignment vertical="center" wrapText="1"/>
      <protection/>
    </xf>
    <xf numFmtId="3" fontId="11" fillId="0" borderId="11" xfId="198" applyNumberFormat="1" applyFont="1" applyFill="1" applyBorder="1" applyAlignment="1">
      <alignment horizontal="right" vertical="center"/>
    </xf>
    <xf numFmtId="3" fontId="11" fillId="0" borderId="11" xfId="199" applyNumberFormat="1" applyFont="1" applyFill="1" applyBorder="1" applyAlignment="1">
      <alignment horizontal="right" vertical="center"/>
    </xf>
    <xf numFmtId="180" fontId="11" fillId="0" borderId="11" xfId="236" applyNumberFormat="1" applyFont="1" applyFill="1" applyBorder="1" applyAlignment="1">
      <alignment vertical="center" wrapText="1"/>
      <protection/>
    </xf>
    <xf numFmtId="188" fontId="10" fillId="0" borderId="11" xfId="282" applyNumberFormat="1" applyFont="1" applyFill="1" applyBorder="1">
      <alignment/>
      <protection/>
    </xf>
    <xf numFmtId="180" fontId="11" fillId="0" borderId="11" xfId="236" applyNumberFormat="1" applyFont="1" applyFill="1" applyBorder="1" applyAlignment="1">
      <alignment horizontal="right" vertical="center" wrapText="1"/>
      <protection/>
    </xf>
    <xf numFmtId="3" fontId="10" fillId="0" borderId="11" xfId="282" applyNumberFormat="1" applyFont="1" applyFill="1" applyBorder="1" applyAlignment="1">
      <alignment horizontal="right" vertical="center"/>
      <protection/>
    </xf>
    <xf numFmtId="180" fontId="10" fillId="0" borderId="11" xfId="282" applyNumberFormat="1" applyFont="1" applyFill="1" applyBorder="1" applyAlignment="1">
      <alignment horizontal="right" vertical="center"/>
      <protection/>
    </xf>
    <xf numFmtId="3" fontId="10" fillId="0" borderId="11" xfId="211" applyNumberFormat="1" applyFont="1" applyFill="1" applyBorder="1" applyAlignment="1">
      <alignment horizontal="right" vertical="center"/>
    </xf>
    <xf numFmtId="3" fontId="10" fillId="0" borderId="11" xfId="212" applyNumberFormat="1" applyFont="1" applyFill="1" applyBorder="1" applyAlignment="1">
      <alignment horizontal="right" vertical="center"/>
    </xf>
    <xf numFmtId="180" fontId="10" fillId="0" borderId="11" xfId="213" applyNumberFormat="1" applyFont="1" applyFill="1" applyBorder="1" applyAlignment="1">
      <alignment horizontal="right" vertical="center"/>
    </xf>
    <xf numFmtId="3" fontId="10" fillId="0" borderId="11" xfId="214" applyNumberFormat="1" applyFont="1" applyFill="1" applyBorder="1" applyAlignment="1">
      <alignment horizontal="right" vertical="center"/>
    </xf>
    <xf numFmtId="3" fontId="11" fillId="0" borderId="11" xfId="282" applyNumberFormat="1" applyFont="1" applyFill="1" applyBorder="1" applyAlignment="1">
      <alignment vertical="center"/>
      <protection/>
    </xf>
    <xf numFmtId="3" fontId="10" fillId="0" borderId="11" xfId="215" applyNumberFormat="1" applyFont="1" applyFill="1" applyBorder="1" applyAlignment="1">
      <alignment horizontal="right" vertical="center"/>
    </xf>
    <xf numFmtId="180" fontId="10" fillId="0" borderId="11" xfId="216" applyNumberFormat="1" applyFont="1" applyFill="1" applyBorder="1" applyAlignment="1">
      <alignment horizontal="right" vertical="center"/>
    </xf>
    <xf numFmtId="3" fontId="10" fillId="0" borderId="11" xfId="217" applyNumberFormat="1" applyFont="1" applyFill="1" applyBorder="1" applyAlignment="1">
      <alignment horizontal="right" vertical="center"/>
    </xf>
    <xf numFmtId="3" fontId="10" fillId="0" borderId="11" xfId="219" applyNumberFormat="1" applyFont="1" applyFill="1" applyBorder="1" applyAlignment="1">
      <alignment horizontal="right" vertical="center"/>
    </xf>
    <xf numFmtId="180" fontId="10" fillId="0" borderId="11" xfId="220" applyNumberFormat="1" applyFont="1" applyFill="1" applyBorder="1" applyAlignment="1">
      <alignment horizontal="right" vertical="center"/>
    </xf>
    <xf numFmtId="3" fontId="10" fillId="0" borderId="11" xfId="221" applyNumberFormat="1" applyFont="1" applyFill="1" applyBorder="1" applyAlignment="1">
      <alignment horizontal="right" vertical="center"/>
    </xf>
    <xf numFmtId="3" fontId="10" fillId="0" borderId="11" xfId="222" applyNumberFormat="1" applyFont="1" applyFill="1" applyBorder="1" applyAlignment="1">
      <alignment horizontal="right" vertical="center"/>
    </xf>
    <xf numFmtId="180" fontId="10" fillId="0" borderId="11" xfId="223" applyNumberFormat="1" applyFont="1" applyFill="1" applyBorder="1" applyAlignment="1">
      <alignment horizontal="right" vertical="center"/>
    </xf>
    <xf numFmtId="3" fontId="10" fillId="0" borderId="11" xfId="224" applyNumberFormat="1" applyFont="1" applyFill="1" applyBorder="1" applyAlignment="1">
      <alignment horizontal="right" vertical="center"/>
    </xf>
    <xf numFmtId="3" fontId="10" fillId="0" borderId="11" xfId="225" applyNumberFormat="1" applyFont="1" applyFill="1" applyBorder="1" applyAlignment="1">
      <alignment horizontal="right" vertical="center"/>
    </xf>
    <xf numFmtId="180" fontId="10" fillId="0" borderId="11" xfId="226" applyNumberFormat="1" applyFont="1" applyFill="1" applyBorder="1" applyAlignment="1">
      <alignment horizontal="right" vertical="center"/>
    </xf>
    <xf numFmtId="3" fontId="10" fillId="0" borderId="11" xfId="227" applyNumberFormat="1" applyFont="1" applyFill="1" applyBorder="1" applyAlignment="1">
      <alignment horizontal="right" vertical="center"/>
    </xf>
    <xf numFmtId="3" fontId="10" fillId="0" borderId="11" xfId="228" applyNumberFormat="1" applyFont="1" applyFill="1" applyBorder="1" applyAlignment="1">
      <alignment horizontal="right" vertical="center"/>
    </xf>
    <xf numFmtId="180" fontId="10" fillId="0" borderId="11" xfId="97" applyNumberFormat="1" applyFont="1" applyFill="1" applyBorder="1" applyAlignment="1">
      <alignment horizontal="right" vertical="center"/>
    </xf>
    <xf numFmtId="3" fontId="10" fillId="0" borderId="11" xfId="101" applyNumberFormat="1" applyFont="1" applyFill="1" applyBorder="1" applyAlignment="1">
      <alignment horizontal="right" vertical="center"/>
    </xf>
    <xf numFmtId="3" fontId="10" fillId="0" borderId="11" xfId="102" applyNumberFormat="1" applyFont="1" applyFill="1" applyBorder="1" applyAlignment="1">
      <alignment horizontal="right" vertical="center"/>
    </xf>
    <xf numFmtId="180" fontId="10" fillId="0" borderId="11" xfId="103" applyNumberFormat="1" applyFont="1" applyFill="1" applyBorder="1" applyAlignment="1">
      <alignment horizontal="right" vertical="center"/>
    </xf>
    <xf numFmtId="3" fontId="11" fillId="0" borderId="11" xfId="105" applyNumberFormat="1" applyFont="1" applyFill="1" applyBorder="1" applyAlignment="1">
      <alignment horizontal="right" vertical="center"/>
    </xf>
    <xf numFmtId="188" fontId="6" fillId="0" borderId="0" xfId="282" applyNumberFormat="1" applyFont="1" applyFill="1">
      <alignment/>
      <protection/>
    </xf>
    <xf numFmtId="3" fontId="11" fillId="0" borderId="11" xfId="110" applyNumberFormat="1" applyFont="1" applyFill="1" applyBorder="1" applyAlignment="1">
      <alignment horizontal="right" vertical="center"/>
    </xf>
    <xf numFmtId="180" fontId="11" fillId="0" borderId="11" xfId="282" applyNumberFormat="1" applyFont="1" applyFill="1" applyBorder="1" applyAlignment="1">
      <alignment vertical="center"/>
      <protection/>
    </xf>
    <xf numFmtId="3" fontId="10" fillId="0" borderId="14" xfId="282" applyNumberFormat="1" applyFont="1" applyFill="1" applyBorder="1" applyAlignment="1">
      <alignment horizontal="right" vertical="center" wrapText="1"/>
      <protection/>
    </xf>
    <xf numFmtId="180" fontId="10" fillId="0" borderId="11" xfId="282" applyNumberFormat="1" applyFont="1" applyFill="1" applyBorder="1" applyAlignment="1">
      <alignment horizontal="right" vertical="center" wrapText="1"/>
      <protection/>
    </xf>
    <xf numFmtId="3" fontId="10" fillId="0" borderId="11" xfId="282" applyNumberFormat="1" applyFont="1" applyFill="1" applyBorder="1" applyAlignment="1">
      <alignment horizontal="right" vertical="center" wrapText="1"/>
      <protection/>
    </xf>
    <xf numFmtId="0" fontId="21" fillId="0" borderId="0" xfId="0" applyFont="1" applyFill="1" applyAlignment="1">
      <alignment horizontal="left" vertical="center"/>
    </xf>
    <xf numFmtId="0" fontId="21" fillId="0" borderId="0" xfId="0" applyFont="1" applyFill="1" applyAlignment="1">
      <alignment horizontal="center" vertical="center"/>
    </xf>
    <xf numFmtId="0" fontId="21" fillId="0" borderId="0" xfId="0" applyFont="1" applyFill="1" applyAlignment="1">
      <alignment horizontal="right" vertical="center"/>
    </xf>
    <xf numFmtId="0" fontId="19" fillId="0" borderId="0" xfId="0" applyNumberFormat="1" applyFont="1" applyFill="1" applyBorder="1" applyAlignment="1">
      <alignment horizontal="center" vertical="center" wrapText="1"/>
    </xf>
    <xf numFmtId="0" fontId="9" fillId="0" borderId="16" xfId="0" applyFont="1" applyFill="1" applyBorder="1" applyAlignment="1">
      <alignment horizontal="center" vertical="center" wrapText="1"/>
    </xf>
    <xf numFmtId="0" fontId="28" fillId="0" borderId="17"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12" xfId="0" applyFont="1" applyFill="1" applyBorder="1" applyAlignment="1">
      <alignment horizontal="center" vertical="center" wrapText="1"/>
    </xf>
    <xf numFmtId="182" fontId="9" fillId="0" borderId="20" xfId="93" applyNumberFormat="1" applyFont="1" applyFill="1" applyBorder="1" applyAlignment="1">
      <alignment horizontal="center" vertical="center" wrapText="1"/>
    </xf>
    <xf numFmtId="180" fontId="9" fillId="0" borderId="16" xfId="0" applyNumberFormat="1" applyFont="1" applyFill="1" applyBorder="1" applyAlignment="1">
      <alignment horizontal="center" vertical="center" wrapText="1"/>
    </xf>
    <xf numFmtId="180" fontId="9" fillId="0" borderId="12" xfId="0" applyNumberFormat="1" applyFont="1" applyFill="1" applyBorder="1" applyAlignment="1">
      <alignment horizontal="center" vertical="center" wrapText="1"/>
    </xf>
    <xf numFmtId="0" fontId="21" fillId="0" borderId="0" xfId="0" applyFont="1" applyFill="1" applyAlignment="1">
      <alignment horizontal="center" vertical="center" wrapText="1"/>
    </xf>
    <xf numFmtId="0" fontId="9" fillId="0" borderId="16" xfId="284" applyNumberFormat="1" applyFont="1" applyFill="1" applyBorder="1" applyAlignment="1">
      <alignment horizontal="center" vertical="center" wrapText="1"/>
      <protection/>
    </xf>
    <xf numFmtId="0" fontId="9" fillId="0" borderId="12" xfId="284" applyNumberFormat="1" applyFont="1" applyFill="1" applyBorder="1" applyAlignment="1">
      <alignment horizontal="center" vertical="center" wrapText="1"/>
      <protection/>
    </xf>
    <xf numFmtId="0" fontId="9" fillId="0" borderId="18" xfId="284" applyNumberFormat="1" applyFont="1" applyFill="1" applyBorder="1" applyAlignment="1">
      <alignment horizontal="center" vertical="center" wrapText="1"/>
      <protection/>
    </xf>
    <xf numFmtId="0" fontId="9" fillId="0" borderId="19" xfId="284" applyNumberFormat="1" applyFont="1" applyFill="1" applyBorder="1" applyAlignment="1">
      <alignment horizontal="center" vertical="center" wrapText="1"/>
      <protection/>
    </xf>
    <xf numFmtId="0" fontId="9" fillId="0" borderId="15" xfId="0" applyFont="1" applyFill="1" applyBorder="1" applyAlignment="1">
      <alignment horizontal="center" vertical="center" wrapText="1"/>
    </xf>
    <xf numFmtId="0" fontId="9" fillId="0" borderId="15" xfId="0" applyNumberFormat="1" applyFont="1" applyFill="1" applyBorder="1" applyAlignment="1">
      <alignment horizontal="center" vertical="center" wrapText="1"/>
    </xf>
    <xf numFmtId="0" fontId="9" fillId="0" borderId="16" xfId="0" applyNumberFormat="1" applyFont="1" applyFill="1" applyBorder="1" applyAlignment="1">
      <alignment horizontal="center" vertical="center" wrapText="1"/>
    </xf>
    <xf numFmtId="0" fontId="9" fillId="0" borderId="12" xfId="0" applyNumberFormat="1" applyFont="1" applyFill="1" applyBorder="1" applyAlignment="1">
      <alignment horizontal="center" vertical="center" wrapText="1"/>
    </xf>
    <xf numFmtId="0" fontId="14" fillId="0" borderId="21" xfId="0" applyFont="1" applyFill="1" applyBorder="1" applyAlignment="1">
      <alignment horizontal="center" vertical="center"/>
    </xf>
    <xf numFmtId="0" fontId="9" fillId="0" borderId="15" xfId="0" applyNumberFormat="1"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17" xfId="0" applyNumberFormat="1" applyFont="1" applyFill="1" applyBorder="1" applyAlignment="1">
      <alignment horizontal="center" vertical="center" wrapText="1"/>
    </xf>
    <xf numFmtId="0" fontId="16" fillId="0" borderId="0" xfId="0" applyFont="1" applyFill="1" applyBorder="1" applyAlignment="1">
      <alignment horizontal="right" vertical="center"/>
    </xf>
    <xf numFmtId="0" fontId="9" fillId="0" borderId="11" xfId="0" applyNumberFormat="1" applyFont="1" applyFill="1" applyBorder="1" applyAlignment="1">
      <alignment vertical="center" wrapText="1"/>
    </xf>
    <xf numFmtId="180" fontId="14" fillId="0" borderId="11" xfId="0" applyNumberFormat="1" applyFont="1" applyFill="1" applyBorder="1" applyAlignment="1">
      <alignment vertical="center"/>
    </xf>
    <xf numFmtId="0" fontId="14" fillId="0" borderId="11" xfId="0" applyFont="1" applyFill="1" applyBorder="1" applyAlignment="1">
      <alignment vertical="center"/>
    </xf>
    <xf numFmtId="3" fontId="14" fillId="0" borderId="14" xfId="0" applyNumberFormat="1" applyFont="1" applyFill="1" applyBorder="1" applyAlignment="1">
      <alignment vertical="center"/>
    </xf>
    <xf numFmtId="180" fontId="14" fillId="0" borderId="14" xfId="0" applyNumberFormat="1" applyFont="1" applyFill="1" applyBorder="1" applyAlignment="1">
      <alignment vertical="center"/>
    </xf>
    <xf numFmtId="180" fontId="11" fillId="0" borderId="13" xfId="282" applyNumberFormat="1" applyFont="1" applyBorder="1">
      <alignment/>
      <protection/>
    </xf>
    <xf numFmtId="180" fontId="11" fillId="0" borderId="11" xfId="282" applyNumberFormat="1" applyFont="1" applyBorder="1">
      <alignment/>
      <protection/>
    </xf>
    <xf numFmtId="180" fontId="10" fillId="0" borderId="11" xfId="282" applyNumberFormat="1" applyFont="1" applyBorder="1">
      <alignment/>
      <protection/>
    </xf>
    <xf numFmtId="180" fontId="10" fillId="0" borderId="11" xfId="282" applyNumberFormat="1" applyFont="1" applyFill="1" applyBorder="1">
      <alignment/>
      <protection/>
    </xf>
  </cellXfs>
  <cellStyles count="305">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3" xfId="92"/>
    <cellStyle name="Comma" xfId="93"/>
    <cellStyle name="Comma [0]" xfId="94"/>
    <cellStyle name="Comma [0] 2" xfId="95"/>
    <cellStyle name="Comma 10" xfId="96"/>
    <cellStyle name="Comma 100" xfId="97"/>
    <cellStyle name="Comma 101" xfId="98"/>
    <cellStyle name="Comma 102" xfId="99"/>
    <cellStyle name="Comma 103" xfId="100"/>
    <cellStyle name="Comma 104" xfId="101"/>
    <cellStyle name="Comma 105" xfId="102"/>
    <cellStyle name="Comma 106" xfId="103"/>
    <cellStyle name="Comma 107" xfId="104"/>
    <cellStyle name="Comma 108" xfId="105"/>
    <cellStyle name="Comma 109" xfId="106"/>
    <cellStyle name="Comma 11" xfId="107"/>
    <cellStyle name="Comma 110" xfId="108"/>
    <cellStyle name="Comma 111" xfId="109"/>
    <cellStyle name="Comma 112" xfId="110"/>
    <cellStyle name="Comma 113" xfId="111"/>
    <cellStyle name="Comma 114" xfId="112"/>
    <cellStyle name="Comma 115" xfId="113"/>
    <cellStyle name="Comma 116" xfId="114"/>
    <cellStyle name="Comma 117" xfId="115"/>
    <cellStyle name="Comma 118" xfId="116"/>
    <cellStyle name="Comma 119" xfId="117"/>
    <cellStyle name="Comma 12" xfId="118"/>
    <cellStyle name="Comma 120" xfId="119"/>
    <cellStyle name="Comma 121" xfId="120"/>
    <cellStyle name="Comma 122" xfId="121"/>
    <cellStyle name="Comma 123" xfId="122"/>
    <cellStyle name="Comma 124" xfId="123"/>
    <cellStyle name="Comma 125" xfId="124"/>
    <cellStyle name="Comma 13" xfId="125"/>
    <cellStyle name="Comma 14" xfId="126"/>
    <cellStyle name="Comma 15" xfId="127"/>
    <cellStyle name="Comma 16" xfId="128"/>
    <cellStyle name="Comma 17" xfId="129"/>
    <cellStyle name="Comma 18" xfId="130"/>
    <cellStyle name="Comma 19" xfId="131"/>
    <cellStyle name="Comma 2" xfId="132"/>
    <cellStyle name="Comma 2 2" xfId="133"/>
    <cellStyle name="Comma 2 2 2" xfId="134"/>
    <cellStyle name="Comma 2 3" xfId="135"/>
    <cellStyle name="Comma 2 4" xfId="136"/>
    <cellStyle name="Comma 20" xfId="137"/>
    <cellStyle name="Comma 21" xfId="138"/>
    <cellStyle name="Comma 22" xfId="139"/>
    <cellStyle name="Comma 23" xfId="140"/>
    <cellStyle name="Comma 24" xfId="141"/>
    <cellStyle name="Comma 25" xfId="142"/>
    <cellStyle name="Comma 26" xfId="143"/>
    <cellStyle name="Comma 27" xfId="144"/>
    <cellStyle name="Comma 28" xfId="145"/>
    <cellStyle name="Comma 29" xfId="146"/>
    <cellStyle name="Comma 3" xfId="147"/>
    <cellStyle name="Comma 3 2" xfId="148"/>
    <cellStyle name="Comma 3 3" xfId="149"/>
    <cellStyle name="Comma 30" xfId="150"/>
    <cellStyle name="Comma 31" xfId="151"/>
    <cellStyle name="Comma 32" xfId="152"/>
    <cellStyle name="Comma 33" xfId="153"/>
    <cellStyle name="Comma 34" xfId="154"/>
    <cellStyle name="Comma 35" xfId="155"/>
    <cellStyle name="Comma 36" xfId="156"/>
    <cellStyle name="Comma 37" xfId="157"/>
    <cellStyle name="Comma 38" xfId="158"/>
    <cellStyle name="Comma 39" xfId="159"/>
    <cellStyle name="Comma 4" xfId="160"/>
    <cellStyle name="Comma 4 2" xfId="161"/>
    <cellStyle name="Comma 40" xfId="162"/>
    <cellStyle name="Comma 41" xfId="163"/>
    <cellStyle name="Comma 42" xfId="164"/>
    <cellStyle name="Comma 43" xfId="165"/>
    <cellStyle name="Comma 44" xfId="166"/>
    <cellStyle name="Comma 45" xfId="167"/>
    <cellStyle name="Comma 46" xfId="168"/>
    <cellStyle name="Comma 47" xfId="169"/>
    <cellStyle name="Comma 48" xfId="170"/>
    <cellStyle name="Comma 49" xfId="171"/>
    <cellStyle name="Comma 5" xfId="172"/>
    <cellStyle name="Comma 5 2" xfId="173"/>
    <cellStyle name="Comma 50" xfId="174"/>
    <cellStyle name="Comma 51" xfId="175"/>
    <cellStyle name="Comma 52" xfId="176"/>
    <cellStyle name="Comma 53" xfId="177"/>
    <cellStyle name="Comma 54" xfId="178"/>
    <cellStyle name="Comma 55" xfId="179"/>
    <cellStyle name="Comma 56" xfId="180"/>
    <cellStyle name="Comma 57" xfId="181"/>
    <cellStyle name="Comma 58" xfId="182"/>
    <cellStyle name="Comma 59" xfId="183"/>
    <cellStyle name="Comma 6" xfId="184"/>
    <cellStyle name="Comma 6 2" xfId="185"/>
    <cellStyle name="Comma 60" xfId="186"/>
    <cellStyle name="Comma 61" xfId="187"/>
    <cellStyle name="Comma 62" xfId="188"/>
    <cellStyle name="Comma 63" xfId="189"/>
    <cellStyle name="Comma 64" xfId="190"/>
    <cellStyle name="Comma 65" xfId="191"/>
    <cellStyle name="Comma 66" xfId="192"/>
    <cellStyle name="Comma 67" xfId="193"/>
    <cellStyle name="Comma 68" xfId="194"/>
    <cellStyle name="Comma 69" xfId="195"/>
    <cellStyle name="Comma 7" xfId="196"/>
    <cellStyle name="Comma 70" xfId="197"/>
    <cellStyle name="Comma 71" xfId="198"/>
    <cellStyle name="Comma 72" xfId="199"/>
    <cellStyle name="Comma 73" xfId="200"/>
    <cellStyle name="Comma 74" xfId="201"/>
    <cellStyle name="Comma 75" xfId="202"/>
    <cellStyle name="Comma 76" xfId="203"/>
    <cellStyle name="Comma 77" xfId="204"/>
    <cellStyle name="Comma 78" xfId="205"/>
    <cellStyle name="Comma 79" xfId="206"/>
    <cellStyle name="Comma 8" xfId="207"/>
    <cellStyle name="Comma 80" xfId="208"/>
    <cellStyle name="Comma 81" xfId="209"/>
    <cellStyle name="Comma 82" xfId="210"/>
    <cellStyle name="Comma 83" xfId="211"/>
    <cellStyle name="Comma 84" xfId="212"/>
    <cellStyle name="Comma 85" xfId="213"/>
    <cellStyle name="Comma 86" xfId="214"/>
    <cellStyle name="Comma 87" xfId="215"/>
    <cellStyle name="Comma 88" xfId="216"/>
    <cellStyle name="Comma 89" xfId="217"/>
    <cellStyle name="Comma 9" xfId="218"/>
    <cellStyle name="Comma 90" xfId="219"/>
    <cellStyle name="Comma 91" xfId="220"/>
    <cellStyle name="Comma 92" xfId="221"/>
    <cellStyle name="Comma 93" xfId="222"/>
    <cellStyle name="Comma 94" xfId="223"/>
    <cellStyle name="Comma 95" xfId="224"/>
    <cellStyle name="Comma 96" xfId="225"/>
    <cellStyle name="Comma 97" xfId="226"/>
    <cellStyle name="Comma 98" xfId="227"/>
    <cellStyle name="Comma 99" xfId="228"/>
    <cellStyle name="Currency" xfId="229"/>
    <cellStyle name="Currency [0]" xfId="230"/>
    <cellStyle name="Currency 2" xfId="231"/>
    <cellStyle name="Check Cell" xfId="232"/>
    <cellStyle name="Check Cell 2" xfId="233"/>
    <cellStyle name="Check Cell 3" xfId="234"/>
    <cellStyle name="dtchi98" xfId="235"/>
    <cellStyle name="dtchi98c" xfId="236"/>
    <cellStyle name="Explanatory Text" xfId="237"/>
    <cellStyle name="Explanatory Text 2" xfId="238"/>
    <cellStyle name="Explanatory Text 3" xfId="239"/>
    <cellStyle name="Followed Hyperlink" xfId="240"/>
    <cellStyle name="Good" xfId="241"/>
    <cellStyle name="Good 2" xfId="242"/>
    <cellStyle name="Good 2 2" xfId="243"/>
    <cellStyle name="HAI" xfId="244"/>
    <cellStyle name="Heading 1" xfId="245"/>
    <cellStyle name="Heading 1 2" xfId="246"/>
    <cellStyle name="Heading 1 3" xfId="247"/>
    <cellStyle name="Heading 2" xfId="248"/>
    <cellStyle name="Heading 2 2" xfId="249"/>
    <cellStyle name="Heading 2 3" xfId="250"/>
    <cellStyle name="Heading 3" xfId="251"/>
    <cellStyle name="Heading 3 2" xfId="252"/>
    <cellStyle name="Heading 3 3" xfId="253"/>
    <cellStyle name="Heading 4" xfId="254"/>
    <cellStyle name="Heading 4 2" xfId="255"/>
    <cellStyle name="Heading 4 3" xfId="256"/>
    <cellStyle name="Hyperlink" xfId="257"/>
    <cellStyle name="Input" xfId="258"/>
    <cellStyle name="Input 2" xfId="259"/>
    <cellStyle name="Input 3" xfId="260"/>
    <cellStyle name="Linked Cell" xfId="261"/>
    <cellStyle name="Linked Cell 2" xfId="262"/>
    <cellStyle name="Linked Cell 3" xfId="263"/>
    <cellStyle name="Neutral" xfId="264"/>
    <cellStyle name="Neutral 2" xfId="265"/>
    <cellStyle name="Neutral 3" xfId="266"/>
    <cellStyle name="Normal 2" xfId="267"/>
    <cellStyle name="Normal 2 2" xfId="268"/>
    <cellStyle name="Normal 2 3" xfId="269"/>
    <cellStyle name="Normal 2 3 2" xfId="270"/>
    <cellStyle name="Normal 2 3 2 2" xfId="271"/>
    <cellStyle name="Normal 2 3 2 3" xfId="272"/>
    <cellStyle name="Normal 2 3 2 4" xfId="273"/>
    <cellStyle name="Normal 2 3 2 5" xfId="274"/>
    <cellStyle name="Normal 2 3 2 5 2" xfId="275"/>
    <cellStyle name="Normal 2 3 3" xfId="276"/>
    <cellStyle name="Normal 2 4" xfId="277"/>
    <cellStyle name="Normal 2 5" xfId="278"/>
    <cellStyle name="Normal 3" xfId="279"/>
    <cellStyle name="Normal 3 2" xfId="280"/>
    <cellStyle name="Normal 3 2 2" xfId="281"/>
    <cellStyle name="Normal 3 3" xfId="282"/>
    <cellStyle name="Normal 3 3 2" xfId="283"/>
    <cellStyle name="Normal 4" xfId="284"/>
    <cellStyle name="Normal 4 2" xfId="285"/>
    <cellStyle name="Normal 4 3" xfId="286"/>
    <cellStyle name="Normal 5" xfId="287"/>
    <cellStyle name="Normal 5 2" xfId="288"/>
    <cellStyle name="Normal 6" xfId="289"/>
    <cellStyle name="Normal 6 2" xfId="290"/>
    <cellStyle name="Normal 6 3" xfId="291"/>
    <cellStyle name="Normal 7" xfId="292"/>
    <cellStyle name="Normal 7 2" xfId="293"/>
    <cellStyle name="Normal 8" xfId="294"/>
    <cellStyle name="Normal 9" xfId="295"/>
    <cellStyle name="Note" xfId="296"/>
    <cellStyle name="Note 2" xfId="297"/>
    <cellStyle name="Note 3" xfId="298"/>
    <cellStyle name="Output" xfId="299"/>
    <cellStyle name="Output 2" xfId="300"/>
    <cellStyle name="Output 3" xfId="301"/>
    <cellStyle name="Percent" xfId="302"/>
    <cellStyle name="Percent 2" xfId="303"/>
    <cellStyle name="Percent 2 2" xfId="304"/>
    <cellStyle name="Percent 2 3" xfId="305"/>
    <cellStyle name="Percent 3" xfId="306"/>
    <cellStyle name="Percent 3 2" xfId="307"/>
    <cellStyle name="Percent 4" xfId="308"/>
    <cellStyle name="Percent 4 2" xfId="309"/>
    <cellStyle name="Title" xfId="310"/>
    <cellStyle name="Title 2" xfId="311"/>
    <cellStyle name="Title 3" xfId="312"/>
    <cellStyle name="Total" xfId="313"/>
    <cellStyle name="Total 2" xfId="314"/>
    <cellStyle name="Total 3" xfId="315"/>
    <cellStyle name="Warning Text" xfId="316"/>
    <cellStyle name="Warning Text 2" xfId="317"/>
    <cellStyle name="Warning Text 3" xfId="31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Nghi%20quyet%20387%20va%20ND%2073\NQ%20387%20hoan%20thien%20trinh%20Bo%20lan%202%20(20042016)\Bieu%2013_PL%20Danh%20gia%20thu%20NSNN%20theo%20sac%20thue_FIXED%20(P&#272;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BTC15\SHARE_QLNSDPNSNN$\Hang\Bieu%20mau%20thu%202003%20vong%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ULL"/>
      <sheetName val="#REF"/>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hu NSNN(V2)"/>
      <sheetName val="Dt 2001"/>
      <sheetName val="tinh CD DT"/>
      <sheetName val="Thu NSNN (V1)"/>
      <sheetName val="mau"/>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tabColor rgb="FF00B0F0"/>
  </sheetPr>
  <dimension ref="A1:H35"/>
  <sheetViews>
    <sheetView zoomScalePageLayoutView="0" workbookViewId="0" topLeftCell="A6">
      <pane ySplit="5" topLeftCell="A11" activePane="bottomLeft" state="frozen"/>
      <selection pane="topLeft" activeCell="A6" sqref="A6"/>
      <selection pane="bottomLeft" activeCell="B25" sqref="B25"/>
    </sheetView>
  </sheetViews>
  <sheetFormatPr defaultColWidth="10" defaultRowHeight="15"/>
  <cols>
    <col min="1" max="1" width="5.69921875" style="4" customWidth="1"/>
    <col min="2" max="2" width="46.3984375" style="4" customWidth="1"/>
    <col min="3" max="3" width="11.296875" style="4" customWidth="1"/>
    <col min="4" max="4" width="11" style="4" customWidth="1"/>
    <col min="5" max="5" width="9.59765625" style="4" customWidth="1"/>
    <col min="6" max="6" width="10.3984375" style="77" customWidth="1"/>
    <col min="7" max="7" width="12.59765625" style="24" hidden="1" customWidth="1"/>
    <col min="8" max="8" width="24.296875" style="4" customWidth="1"/>
    <col min="9" max="16384" width="10" style="4" customWidth="1"/>
  </cols>
  <sheetData>
    <row r="1" spans="1:7" s="11" customFormat="1" ht="21" customHeight="1">
      <c r="A1" s="135" t="s">
        <v>50</v>
      </c>
      <c r="B1" s="135"/>
      <c r="C1" s="15"/>
      <c r="D1" s="137" t="s">
        <v>31</v>
      </c>
      <c r="E1" s="136"/>
      <c r="F1" s="136"/>
      <c r="G1" s="23"/>
    </row>
    <row r="2" spans="1:7" s="11" customFormat="1" ht="21" customHeight="1">
      <c r="A2" s="136"/>
      <c r="B2" s="136"/>
      <c r="C2" s="15"/>
      <c r="D2" s="21"/>
      <c r="E2" s="20"/>
      <c r="F2" s="82"/>
      <c r="G2" s="23"/>
    </row>
    <row r="3" spans="1:7" s="11" customFormat="1" ht="21" customHeight="1">
      <c r="A3" s="15"/>
      <c r="B3" s="15"/>
      <c r="C3" s="15"/>
      <c r="D3" s="21"/>
      <c r="E3" s="20"/>
      <c r="F3" s="82"/>
      <c r="G3" s="23"/>
    </row>
    <row r="4" spans="1:7" s="11" customFormat="1" ht="21.75" customHeight="1">
      <c r="A4" s="136" t="s">
        <v>90</v>
      </c>
      <c r="B4" s="136"/>
      <c r="C4" s="136"/>
      <c r="D4" s="136"/>
      <c r="E4" s="136"/>
      <c r="F4" s="136"/>
      <c r="G4" s="23"/>
    </row>
    <row r="5" spans="1:7" s="11" customFormat="1" ht="18.75">
      <c r="A5" s="138" t="s">
        <v>91</v>
      </c>
      <c r="B5" s="138"/>
      <c r="C5" s="138"/>
      <c r="D5" s="138"/>
      <c r="E5" s="138"/>
      <c r="F5" s="138"/>
      <c r="G5" s="23"/>
    </row>
    <row r="6" spans="1:7" s="11" customFormat="1" ht="18.75">
      <c r="A6" s="22"/>
      <c r="B6" s="22"/>
      <c r="C6" s="22"/>
      <c r="D6" s="22"/>
      <c r="E6" s="22"/>
      <c r="F6" s="78"/>
      <c r="G6" s="23"/>
    </row>
    <row r="7" spans="1:6" ht="15.75">
      <c r="A7" s="1"/>
      <c r="B7" s="1"/>
      <c r="C7" s="1"/>
      <c r="D7" s="1"/>
      <c r="E7" s="1"/>
      <c r="F7" s="79" t="s">
        <v>20</v>
      </c>
    </row>
    <row r="8" spans="1:7" s="5" customFormat="1" ht="48.75" customHeight="1">
      <c r="A8" s="139" t="s">
        <v>24</v>
      </c>
      <c r="B8" s="139" t="s">
        <v>26</v>
      </c>
      <c r="C8" s="139" t="s">
        <v>92</v>
      </c>
      <c r="D8" s="142" t="s">
        <v>88</v>
      </c>
      <c r="E8" s="145" t="s">
        <v>37</v>
      </c>
      <c r="F8" s="146"/>
      <c r="G8" s="24"/>
    </row>
    <row r="9" spans="1:8" s="5" customFormat="1" ht="16.5" customHeight="1">
      <c r="A9" s="140"/>
      <c r="B9" s="140"/>
      <c r="C9" s="140"/>
      <c r="D9" s="143"/>
      <c r="E9" s="139" t="s">
        <v>27</v>
      </c>
      <c r="F9" s="149" t="s">
        <v>28</v>
      </c>
      <c r="G9" s="148" t="s">
        <v>93</v>
      </c>
      <c r="H9" s="28"/>
    </row>
    <row r="10" spans="1:7" s="5" customFormat="1" ht="30.75" customHeight="1">
      <c r="A10" s="141"/>
      <c r="B10" s="141"/>
      <c r="C10" s="141"/>
      <c r="D10" s="144"/>
      <c r="E10" s="147"/>
      <c r="F10" s="150"/>
      <c r="G10" s="148"/>
    </row>
    <row r="11" spans="1:8" s="2" customFormat="1" ht="23.25" customHeight="1">
      <c r="A11" s="33" t="s">
        <v>0</v>
      </c>
      <c r="B11" s="34" t="s">
        <v>34</v>
      </c>
      <c r="C11" s="57">
        <f>C12+C17</f>
        <v>11000000</v>
      </c>
      <c r="D11" s="68">
        <f>D12+D17</f>
        <v>10742091.718201999</v>
      </c>
      <c r="E11" s="35">
        <f>D11/C11</f>
        <v>0.976553792563818</v>
      </c>
      <c r="F11" s="35">
        <f>D11/G11</f>
        <v>1.8225206657525297</v>
      </c>
      <c r="G11" s="54">
        <f>G12+G17</f>
        <v>5894085</v>
      </c>
      <c r="H11" s="29"/>
    </row>
    <row r="12" spans="1:7" s="3" customFormat="1" ht="23.25" customHeight="1">
      <c r="A12" s="36" t="s">
        <v>5</v>
      </c>
      <c r="B12" s="37" t="s">
        <v>51</v>
      </c>
      <c r="C12" s="7">
        <f>C13+C15</f>
        <v>11000000</v>
      </c>
      <c r="D12" s="48">
        <f>D13+D14+D15+D16</f>
        <v>5781449</v>
      </c>
      <c r="E12" s="38">
        <f>D12/C12</f>
        <v>0.5255862727272728</v>
      </c>
      <c r="F12" s="38">
        <f>D12/G12</f>
        <v>0.9808899939515633</v>
      </c>
      <c r="G12" s="48">
        <f>G13+G14+G15+G16</f>
        <v>5894085</v>
      </c>
    </row>
    <row r="13" spans="1:7" ht="23.25" customHeight="1">
      <c r="A13" s="39">
        <v>1</v>
      </c>
      <c r="B13" s="40" t="s">
        <v>4</v>
      </c>
      <c r="C13" s="6">
        <v>9600000</v>
      </c>
      <c r="D13" s="6">
        <v>5078338</v>
      </c>
      <c r="E13" s="41">
        <f>D13/C13</f>
        <v>0.5289935416666667</v>
      </c>
      <c r="F13" s="41">
        <f>D13/G13</f>
        <v>1.0011151893840753</v>
      </c>
      <c r="G13" s="55">
        <v>5072681</v>
      </c>
    </row>
    <row r="14" spans="1:7" ht="23.25" customHeight="1">
      <c r="A14" s="39">
        <v>2</v>
      </c>
      <c r="B14" s="40" t="s">
        <v>52</v>
      </c>
      <c r="C14" s="6"/>
      <c r="D14" s="6"/>
      <c r="E14" s="41"/>
      <c r="F14" s="41"/>
      <c r="G14" s="55"/>
    </row>
    <row r="15" spans="1:7" ht="23.25" customHeight="1">
      <c r="A15" s="39">
        <v>3</v>
      </c>
      <c r="B15" s="40" t="s">
        <v>53</v>
      </c>
      <c r="C15" s="6">
        <v>1400000</v>
      </c>
      <c r="D15" s="6">
        <v>703111</v>
      </c>
      <c r="E15" s="41">
        <f>D15/C15</f>
        <v>0.5022221428571428</v>
      </c>
      <c r="F15" s="41">
        <f>D15/G15</f>
        <v>0.8559868225623445</v>
      </c>
      <c r="G15" s="55">
        <v>821404</v>
      </c>
    </row>
    <row r="16" spans="1:7" ht="23.25" customHeight="1">
      <c r="A16" s="39">
        <v>4</v>
      </c>
      <c r="B16" s="40" t="s">
        <v>54</v>
      </c>
      <c r="C16" s="42"/>
      <c r="D16" s="42"/>
      <c r="E16" s="41"/>
      <c r="F16" s="41"/>
      <c r="G16" s="55"/>
    </row>
    <row r="17" spans="1:7" s="3" customFormat="1" ht="23.25" customHeight="1">
      <c r="A17" s="36" t="s">
        <v>6</v>
      </c>
      <c r="B17" s="37" t="s">
        <v>55</v>
      </c>
      <c r="C17" s="7"/>
      <c r="D17" s="48">
        <v>4960642.718202</v>
      </c>
      <c r="E17" s="38"/>
      <c r="F17" s="38"/>
      <c r="G17" s="56"/>
    </row>
    <row r="18" spans="1:7" s="9" customFormat="1" ht="23.25" customHeight="1">
      <c r="A18" s="36" t="s">
        <v>1</v>
      </c>
      <c r="B18" s="43" t="s">
        <v>35</v>
      </c>
      <c r="C18" s="7">
        <f>C19+C25</f>
        <v>11169731</v>
      </c>
      <c r="D18" s="7">
        <f>D19+D25</f>
        <v>5786177.64425</v>
      </c>
      <c r="E18" s="38">
        <f>D18/C18</f>
        <v>0.5180230073803926</v>
      </c>
      <c r="F18" s="38">
        <v>1.14036659839195</v>
      </c>
      <c r="G18" s="49">
        <f>SUM(G19,G25)</f>
        <v>0</v>
      </c>
    </row>
    <row r="19" spans="1:7" s="9" customFormat="1" ht="23.25" customHeight="1">
      <c r="A19" s="36" t="s">
        <v>5</v>
      </c>
      <c r="B19" s="37" t="s">
        <v>36</v>
      </c>
      <c r="C19" s="7">
        <f>SUM(C20:C24)</f>
        <v>9742949</v>
      </c>
      <c r="D19" s="48">
        <v>4744293.681493</v>
      </c>
      <c r="E19" s="38">
        <f>D19/C19</f>
        <v>0.48694637337145047</v>
      </c>
      <c r="F19" s="38">
        <v>1.14677657261524</v>
      </c>
      <c r="G19" s="49"/>
    </row>
    <row r="20" spans="1:8" ht="23.25" customHeight="1">
      <c r="A20" s="39">
        <v>1</v>
      </c>
      <c r="B20" s="40" t="s">
        <v>56</v>
      </c>
      <c r="C20" s="6">
        <v>3349426</v>
      </c>
      <c r="D20" s="6">
        <v>2126171.606277</v>
      </c>
      <c r="E20" s="41">
        <f aca="true" t="shared" si="0" ref="E20:E26">D20/C20</f>
        <v>0.6347868578905759</v>
      </c>
      <c r="F20" s="41">
        <v>1.18719624966537</v>
      </c>
      <c r="G20" s="52"/>
      <c r="H20" s="9"/>
    </row>
    <row r="21" spans="1:8" s="3" customFormat="1" ht="23.25" customHeight="1">
      <c r="A21" s="39">
        <v>2</v>
      </c>
      <c r="B21" s="40" t="s">
        <v>2</v>
      </c>
      <c r="C21" s="6">
        <v>6198923</v>
      </c>
      <c r="D21" s="6">
        <v>2613349.689849</v>
      </c>
      <c r="E21" s="41">
        <f t="shared" si="0"/>
        <v>0.4215812472342373</v>
      </c>
      <c r="F21" s="41">
        <v>1.12431169030797</v>
      </c>
      <c r="G21" s="52"/>
      <c r="H21" s="9"/>
    </row>
    <row r="22" spans="1:8" ht="23.25" customHeight="1">
      <c r="A22" s="39">
        <v>3</v>
      </c>
      <c r="B22" s="40" t="s">
        <v>45</v>
      </c>
      <c r="C22" s="6">
        <v>0</v>
      </c>
      <c r="D22" s="6">
        <v>339.59836</v>
      </c>
      <c r="E22" s="41"/>
      <c r="F22" s="41">
        <v>1.08225810662402</v>
      </c>
      <c r="G22" s="52"/>
      <c r="H22" s="9"/>
    </row>
    <row r="23" spans="1:8" ht="23.25" customHeight="1">
      <c r="A23" s="39">
        <v>4</v>
      </c>
      <c r="B23" s="40" t="s">
        <v>22</v>
      </c>
      <c r="C23" s="6">
        <v>1000</v>
      </c>
      <c r="D23" s="6">
        <v>0</v>
      </c>
      <c r="E23" s="41">
        <f>D23/C23</f>
        <v>0</v>
      </c>
      <c r="F23" s="41"/>
      <c r="G23" s="53"/>
      <c r="H23" s="9"/>
    </row>
    <row r="24" spans="1:8" ht="23.25" customHeight="1">
      <c r="A24" s="39">
        <v>5</v>
      </c>
      <c r="B24" s="40" t="s">
        <v>21</v>
      </c>
      <c r="C24" s="6">
        <v>193600</v>
      </c>
      <c r="D24" s="6">
        <v>1344.4756</v>
      </c>
      <c r="E24" s="41">
        <f t="shared" si="0"/>
        <v>0.0069446053719008265</v>
      </c>
      <c r="F24" s="41">
        <v>0.0731060362115234</v>
      </c>
      <c r="G24" s="53"/>
      <c r="H24" s="9"/>
    </row>
    <row r="25" spans="1:8" s="3" customFormat="1" ht="23.25" customHeight="1">
      <c r="A25" s="36" t="s">
        <v>6</v>
      </c>
      <c r="B25" s="37" t="s">
        <v>57</v>
      </c>
      <c r="C25" s="7">
        <v>1426782</v>
      </c>
      <c r="D25" s="31">
        <v>1041883.962757</v>
      </c>
      <c r="E25" s="38">
        <f t="shared" si="0"/>
        <v>0.7302334643673666</v>
      </c>
      <c r="F25" s="38">
        <v>1.11206189282703</v>
      </c>
      <c r="G25" s="50"/>
      <c r="H25" s="9"/>
    </row>
    <row r="26" spans="1:8" s="3" customFormat="1" ht="23.25" customHeight="1">
      <c r="A26" s="36" t="s">
        <v>7</v>
      </c>
      <c r="B26" s="43" t="s">
        <v>58</v>
      </c>
      <c r="C26" s="7">
        <v>63000</v>
      </c>
      <c r="D26" s="32">
        <v>36851.099523</v>
      </c>
      <c r="E26" s="38">
        <f t="shared" si="0"/>
        <v>0.5849380876666667</v>
      </c>
      <c r="F26" s="38">
        <v>8.58090913765634</v>
      </c>
      <c r="G26" s="32"/>
      <c r="H26" s="9"/>
    </row>
    <row r="27" spans="1:8" s="3" customFormat="1" ht="23.25" customHeight="1">
      <c r="A27" s="44" t="s">
        <v>8</v>
      </c>
      <c r="B27" s="45" t="s">
        <v>46</v>
      </c>
      <c r="C27" s="58"/>
      <c r="D27" s="46">
        <v>3088.311407</v>
      </c>
      <c r="E27" s="47"/>
      <c r="F27" s="47">
        <v>1.01379033616983</v>
      </c>
      <c r="G27" s="51"/>
      <c r="H27" s="9"/>
    </row>
    <row r="28" spans="1:6" ht="18.75">
      <c r="A28" s="11"/>
      <c r="B28" s="10"/>
      <c r="C28" s="16"/>
      <c r="D28" s="12"/>
      <c r="E28" s="11"/>
      <c r="F28" s="84"/>
    </row>
    <row r="29" spans="1:6" ht="11.25" customHeight="1">
      <c r="A29" s="11"/>
      <c r="B29" s="11"/>
      <c r="C29" s="11"/>
      <c r="D29" s="11"/>
      <c r="E29" s="11"/>
      <c r="F29" s="84"/>
    </row>
    <row r="30" spans="1:6" ht="18.75">
      <c r="A30" s="11"/>
      <c r="B30" s="11"/>
      <c r="C30" s="11"/>
      <c r="D30" s="11"/>
      <c r="E30" s="11"/>
      <c r="F30" s="84"/>
    </row>
    <row r="31" spans="1:6" ht="18.75">
      <c r="A31" s="11"/>
      <c r="B31" s="11"/>
      <c r="C31" s="11"/>
      <c r="D31" s="11"/>
      <c r="E31" s="11"/>
      <c r="F31" s="84"/>
    </row>
    <row r="32" spans="1:6" ht="18.75">
      <c r="A32" s="11"/>
      <c r="B32" s="11"/>
      <c r="C32" s="11"/>
      <c r="D32" s="11"/>
      <c r="E32" s="11"/>
      <c r="F32" s="84"/>
    </row>
    <row r="33" spans="1:6" ht="18.75">
      <c r="A33" s="11"/>
      <c r="B33" s="11"/>
      <c r="C33" s="11"/>
      <c r="D33" s="11"/>
      <c r="E33" s="11"/>
      <c r="F33" s="84"/>
    </row>
    <row r="34" spans="1:6" ht="18.75">
      <c r="A34" s="11"/>
      <c r="B34" s="11"/>
      <c r="C34" s="11"/>
      <c r="D34" s="11"/>
      <c r="E34" s="11"/>
      <c r="F34" s="84"/>
    </row>
    <row r="35" spans="1:6" ht="18.75">
      <c r="A35" s="11"/>
      <c r="B35" s="11"/>
      <c r="C35" s="11"/>
      <c r="D35" s="11"/>
      <c r="E35" s="11"/>
      <c r="F35" s="84"/>
    </row>
  </sheetData>
  <sheetProtection/>
  <mergeCells count="13">
    <mergeCell ref="E9:E10"/>
    <mergeCell ref="G9:G10"/>
    <mergeCell ref="F9:F10"/>
    <mergeCell ref="A1:B1"/>
    <mergeCell ref="A2:B2"/>
    <mergeCell ref="A4:F4"/>
    <mergeCell ref="D1:F1"/>
    <mergeCell ref="A5:F5"/>
    <mergeCell ref="A8:A10"/>
    <mergeCell ref="B8:B10"/>
    <mergeCell ref="C8:C10"/>
    <mergeCell ref="D8:D10"/>
    <mergeCell ref="E8:F8"/>
  </mergeCells>
  <printOptions horizontalCentered="1"/>
  <pageMargins left="0.25" right="0.25" top="0.75" bottom="0.25" header="0.15748031496063" footer="0.15748031496063"/>
  <pageSetup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sheetPr codeName="Sheet2">
    <tabColor rgb="FF00B0F0"/>
  </sheetPr>
  <dimension ref="A1:I41"/>
  <sheetViews>
    <sheetView zoomScalePageLayoutView="0" workbookViewId="0" topLeftCell="A4">
      <pane ySplit="6" topLeftCell="A10" activePane="bottomLeft" state="frozen"/>
      <selection pane="topLeft" activeCell="A4" sqref="A4"/>
      <selection pane="bottomLeft" activeCell="B20" sqref="B20"/>
    </sheetView>
  </sheetViews>
  <sheetFormatPr defaultColWidth="10" defaultRowHeight="15"/>
  <cols>
    <col min="1" max="1" width="5.69921875" style="4" customWidth="1"/>
    <col min="2" max="2" width="47.09765625" style="4" customWidth="1"/>
    <col min="3" max="3" width="13.09765625" style="4" customWidth="1"/>
    <col min="4" max="4" width="13.3984375" style="4" customWidth="1"/>
    <col min="5" max="5" width="10.09765625" style="4" customWidth="1"/>
    <col min="6" max="6" width="11.09765625" style="4" customWidth="1"/>
    <col min="7" max="7" width="10" style="4" customWidth="1"/>
    <col min="8" max="8" width="5.8984375" style="4" hidden="1" customWidth="1"/>
    <col min="9" max="11" width="0" style="4" hidden="1" customWidth="1"/>
    <col min="12" max="16384" width="10" style="4" customWidth="1"/>
  </cols>
  <sheetData>
    <row r="1" spans="1:6" s="11" customFormat="1" ht="21" customHeight="1">
      <c r="A1" s="15" t="s">
        <v>48</v>
      </c>
      <c r="B1" s="15"/>
      <c r="C1" s="15"/>
      <c r="D1" s="137" t="s">
        <v>32</v>
      </c>
      <c r="E1" s="137"/>
      <c r="F1" s="137"/>
    </row>
    <row r="2" spans="1:6" s="11" customFormat="1" ht="18.75">
      <c r="A2" s="15"/>
      <c r="B2" s="15"/>
      <c r="C2" s="15"/>
      <c r="D2" s="21"/>
      <c r="E2" s="21"/>
      <c r="F2" s="21"/>
    </row>
    <row r="3" spans="1:6" s="11" customFormat="1" ht="18.75">
      <c r="A3" s="15"/>
      <c r="B3" s="15"/>
      <c r="C3" s="15"/>
      <c r="D3" s="21"/>
      <c r="E3" s="21"/>
      <c r="F3" s="21"/>
    </row>
    <row r="4" spans="1:6" s="11" customFormat="1" ht="18.75">
      <c r="A4" s="151" t="s">
        <v>94</v>
      </c>
      <c r="B4" s="151"/>
      <c r="C4" s="151"/>
      <c r="D4" s="151"/>
      <c r="E4" s="151"/>
      <c r="F4" s="151"/>
    </row>
    <row r="5" spans="1:6" s="11" customFormat="1" ht="18.75">
      <c r="A5" s="138" t="s">
        <v>95</v>
      </c>
      <c r="B5" s="138"/>
      <c r="C5" s="138"/>
      <c r="D5" s="138"/>
      <c r="E5" s="138"/>
      <c r="F5" s="138"/>
    </row>
    <row r="6" spans="1:6" s="11" customFormat="1" ht="18" customHeight="1">
      <c r="A6" s="22"/>
      <c r="B6" s="22"/>
      <c r="C6" s="22"/>
      <c r="D6" s="22"/>
      <c r="E6" s="22"/>
      <c r="F6" s="22"/>
    </row>
    <row r="7" spans="1:6" ht="20.25" customHeight="1">
      <c r="A7" s="160"/>
      <c r="B7" s="160"/>
      <c r="C7" s="160"/>
      <c r="E7" s="13"/>
      <c r="F7" s="30" t="s">
        <v>20</v>
      </c>
    </row>
    <row r="8" spans="1:6" s="5" customFormat="1" ht="45.75" customHeight="1">
      <c r="A8" s="156" t="s">
        <v>24</v>
      </c>
      <c r="B8" s="157" t="s">
        <v>26</v>
      </c>
      <c r="C8" s="158" t="s">
        <v>92</v>
      </c>
      <c r="D8" s="152" t="s">
        <v>88</v>
      </c>
      <c r="E8" s="154" t="s">
        <v>37</v>
      </c>
      <c r="F8" s="155"/>
    </row>
    <row r="9" spans="1:6" s="5" customFormat="1" ht="51.75" customHeight="1">
      <c r="A9" s="156"/>
      <c r="B9" s="156"/>
      <c r="C9" s="159"/>
      <c r="D9" s="153"/>
      <c r="E9" s="26" t="s">
        <v>27</v>
      </c>
      <c r="F9" s="27" t="s">
        <v>28</v>
      </c>
    </row>
    <row r="10" spans="1:6" s="5" customFormat="1" ht="21" customHeight="1">
      <c r="A10" s="33" t="s">
        <v>0</v>
      </c>
      <c r="B10" s="69" t="s">
        <v>59</v>
      </c>
      <c r="C10" s="57">
        <f>C11+C31</f>
        <v>11000000</v>
      </c>
      <c r="D10" s="57">
        <f>D11+D31</f>
        <v>5781449</v>
      </c>
      <c r="E10" s="35">
        <f>D10/C10</f>
        <v>0.5255862727272728</v>
      </c>
      <c r="F10" s="170">
        <v>0.9808899939515633</v>
      </c>
    </row>
    <row r="11" spans="1:6" s="3" customFormat="1" ht="21" customHeight="1">
      <c r="A11" s="36" t="s">
        <v>5</v>
      </c>
      <c r="B11" s="37" t="s">
        <v>4</v>
      </c>
      <c r="C11" s="7">
        <f>C12+C13+C14+C15+C16+C17+C18+C19+C25+C26+C27+C28+C29</f>
        <v>9600000</v>
      </c>
      <c r="D11" s="7">
        <f>D12+D13+D14+D15+D16+D17+D18+D19+D25+D26+D27+D28+D29</f>
        <v>5078338</v>
      </c>
      <c r="E11" s="38">
        <f aca="true" t="shared" si="0" ref="E11:E31">D11/C11</f>
        <v>0.5289935416666667</v>
      </c>
      <c r="F11" s="171">
        <v>1.0011151893840753</v>
      </c>
    </row>
    <row r="12" spans="1:7" s="3" customFormat="1" ht="21" customHeight="1">
      <c r="A12" s="39">
        <v>1</v>
      </c>
      <c r="B12" s="40" t="s">
        <v>60</v>
      </c>
      <c r="C12" s="87">
        <v>378500</v>
      </c>
      <c r="D12" s="87">
        <v>116981</v>
      </c>
      <c r="E12" s="166">
        <f t="shared" si="0"/>
        <v>0.3090647291941876</v>
      </c>
      <c r="F12" s="172">
        <v>0.6203288807343341</v>
      </c>
      <c r="G12" s="14"/>
    </row>
    <row r="13" spans="1:6" ht="21" customHeight="1">
      <c r="A13" s="39">
        <f>+A12+1</f>
        <v>2</v>
      </c>
      <c r="B13" s="40" t="s">
        <v>61</v>
      </c>
      <c r="C13" s="87">
        <v>1350000</v>
      </c>
      <c r="D13" s="87">
        <v>921246</v>
      </c>
      <c r="E13" s="166">
        <f t="shared" si="0"/>
        <v>0.6824044444444445</v>
      </c>
      <c r="F13" s="172">
        <v>1.3549847476224235</v>
      </c>
    </row>
    <row r="14" spans="1:6" ht="21" customHeight="1">
      <c r="A14" s="39">
        <f>A13+1</f>
        <v>3</v>
      </c>
      <c r="B14" s="40" t="s">
        <v>62</v>
      </c>
      <c r="C14" s="87">
        <v>2166500</v>
      </c>
      <c r="D14" s="87">
        <v>878814</v>
      </c>
      <c r="E14" s="166">
        <f t="shared" si="0"/>
        <v>0.4056376644357258</v>
      </c>
      <c r="F14" s="172">
        <v>0.8384541700695329</v>
      </c>
    </row>
    <row r="15" spans="1:6" ht="21" customHeight="1">
      <c r="A15" s="39">
        <f>A14+1</f>
        <v>4</v>
      </c>
      <c r="B15" s="40" t="s">
        <v>9</v>
      </c>
      <c r="C15" s="87">
        <v>1160000</v>
      </c>
      <c r="D15" s="87">
        <v>621029</v>
      </c>
      <c r="E15" s="166">
        <f t="shared" si="0"/>
        <v>0.5353698275862069</v>
      </c>
      <c r="F15" s="172">
        <v>0.8784388000039606</v>
      </c>
    </row>
    <row r="16" spans="1:6" ht="21" customHeight="1">
      <c r="A16" s="39">
        <f>A15+1</f>
        <v>5</v>
      </c>
      <c r="B16" s="40" t="s">
        <v>10</v>
      </c>
      <c r="C16" s="87">
        <v>450000</v>
      </c>
      <c r="D16" s="87">
        <v>184457</v>
      </c>
      <c r="E16" s="166">
        <f t="shared" si="0"/>
        <v>0.40990444444444446</v>
      </c>
      <c r="F16" s="172">
        <v>0.6508784496660163</v>
      </c>
    </row>
    <row r="17" spans="1:6" ht="21" customHeight="1">
      <c r="A17" s="39">
        <f>A16+1</f>
        <v>6</v>
      </c>
      <c r="B17" s="40" t="s">
        <v>15</v>
      </c>
      <c r="C17" s="102">
        <v>437000</v>
      </c>
      <c r="D17" s="102">
        <v>218681</v>
      </c>
      <c r="E17" s="166">
        <f t="shared" si="0"/>
        <v>0.5004141876430206</v>
      </c>
      <c r="F17" s="173">
        <v>0.7794974709578992</v>
      </c>
    </row>
    <row r="18" spans="1:6" ht="21" customHeight="1">
      <c r="A18" s="39">
        <f>A17+1</f>
        <v>7</v>
      </c>
      <c r="B18" s="40" t="s">
        <v>63</v>
      </c>
      <c r="C18" s="102">
        <v>450000</v>
      </c>
      <c r="D18" s="102">
        <v>246834</v>
      </c>
      <c r="E18" s="166">
        <f t="shared" si="0"/>
        <v>0.54852</v>
      </c>
      <c r="F18" s="173">
        <v>0.8844877629268643</v>
      </c>
    </row>
    <row r="19" spans="1:8" ht="21" customHeight="1">
      <c r="A19" s="39">
        <v>8</v>
      </c>
      <c r="B19" s="40" t="s">
        <v>64</v>
      </c>
      <c r="C19" s="53">
        <f>C20+C21+C22+C23+C24</f>
        <v>1147000</v>
      </c>
      <c r="D19" s="53">
        <f>D20+D21+D22+D23+D24</f>
        <v>605731</v>
      </c>
      <c r="E19" s="166">
        <f t="shared" si="0"/>
        <v>0.5281002615518745</v>
      </c>
      <c r="F19" s="166">
        <v>1.1190942026977344</v>
      </c>
      <c r="H19" s="129">
        <v>541269</v>
      </c>
    </row>
    <row r="20" spans="1:6" s="9" customFormat="1" ht="21" customHeight="1">
      <c r="A20" s="70" t="s">
        <v>65</v>
      </c>
      <c r="B20" s="83" t="s">
        <v>66</v>
      </c>
      <c r="C20" s="8"/>
      <c r="D20" s="8"/>
      <c r="E20" s="75"/>
      <c r="F20" s="75"/>
    </row>
    <row r="21" spans="1:6" s="9" customFormat="1" ht="21" customHeight="1">
      <c r="A21" s="70" t="s">
        <v>65</v>
      </c>
      <c r="B21" s="83" t="s">
        <v>14</v>
      </c>
      <c r="C21" s="102">
        <v>17000</v>
      </c>
      <c r="D21" s="102">
        <v>10309</v>
      </c>
      <c r="E21" s="75">
        <f t="shared" si="0"/>
        <v>0.6064117647058823</v>
      </c>
      <c r="F21" s="173">
        <v>1.1357276633248872</v>
      </c>
    </row>
    <row r="22" spans="1:6" s="9" customFormat="1" ht="21" customHeight="1">
      <c r="A22" s="70" t="s">
        <v>65</v>
      </c>
      <c r="B22" s="83" t="s">
        <v>16</v>
      </c>
      <c r="C22" s="102">
        <v>900000</v>
      </c>
      <c r="D22" s="102">
        <v>542605</v>
      </c>
      <c r="E22" s="75">
        <f t="shared" si="0"/>
        <v>0.6028944444444444</v>
      </c>
      <c r="F22" s="173">
        <v>1.1329644516364776</v>
      </c>
    </row>
    <row r="23" spans="1:6" s="9" customFormat="1" ht="21" customHeight="1">
      <c r="A23" s="70" t="s">
        <v>65</v>
      </c>
      <c r="B23" s="83" t="s">
        <v>67</v>
      </c>
      <c r="C23" s="102">
        <v>230000</v>
      </c>
      <c r="D23" s="102">
        <v>52817</v>
      </c>
      <c r="E23" s="75">
        <f t="shared" si="0"/>
        <v>0.2296391304347826</v>
      </c>
      <c r="F23" s="173">
        <v>0.5913498141430427</v>
      </c>
    </row>
    <row r="24" spans="1:6" s="9" customFormat="1" ht="21" customHeight="1">
      <c r="A24" s="70" t="s">
        <v>65</v>
      </c>
      <c r="B24" s="83" t="s">
        <v>68</v>
      </c>
      <c r="C24" s="8"/>
      <c r="D24" s="8"/>
      <c r="E24" s="75"/>
      <c r="F24" s="75"/>
    </row>
    <row r="25" spans="1:6" ht="21" customHeight="1">
      <c r="A25" s="39">
        <v>9</v>
      </c>
      <c r="B25" s="40" t="s">
        <v>23</v>
      </c>
      <c r="C25" s="102">
        <v>22000</v>
      </c>
      <c r="D25" s="102">
        <v>12086</v>
      </c>
      <c r="E25" s="166">
        <f t="shared" si="0"/>
        <v>0.5493636363636364</v>
      </c>
      <c r="F25" s="173">
        <v>1.1253258845437617</v>
      </c>
    </row>
    <row r="26" spans="1:6" ht="57" customHeight="1">
      <c r="A26" s="39">
        <f>A25+1</f>
        <v>10</v>
      </c>
      <c r="B26" s="80" t="s">
        <v>69</v>
      </c>
      <c r="C26" s="102">
        <v>2000</v>
      </c>
      <c r="D26" s="102">
        <v>600</v>
      </c>
      <c r="E26" s="166">
        <f t="shared" si="0"/>
        <v>0.3</v>
      </c>
      <c r="F26" s="166"/>
    </row>
    <row r="27" spans="1:6" ht="21" customHeight="1">
      <c r="A27" s="39">
        <v>11</v>
      </c>
      <c r="B27" s="40" t="s">
        <v>70</v>
      </c>
      <c r="C27" s="87">
        <v>1800000</v>
      </c>
      <c r="D27" s="87">
        <v>1134778</v>
      </c>
      <c r="E27" s="166">
        <f t="shared" si="0"/>
        <v>0.6304322222222222</v>
      </c>
      <c r="F27" s="172">
        <v>1.2803788406186285</v>
      </c>
    </row>
    <row r="28" spans="1:6" ht="21" customHeight="1">
      <c r="A28" s="39">
        <f>A27+1</f>
        <v>12</v>
      </c>
      <c r="B28" s="40" t="s">
        <v>71</v>
      </c>
      <c r="C28" s="87">
        <v>2000</v>
      </c>
      <c r="D28" s="87">
        <v>917</v>
      </c>
      <c r="E28" s="166">
        <f t="shared" si="0"/>
        <v>0.4585</v>
      </c>
      <c r="F28" s="172">
        <v>0.6587643678160919</v>
      </c>
    </row>
    <row r="29" spans="1:6" ht="21" customHeight="1">
      <c r="A29" s="39">
        <f>A28+1</f>
        <v>13</v>
      </c>
      <c r="B29" s="40" t="s">
        <v>11</v>
      </c>
      <c r="C29" s="87">
        <v>235000</v>
      </c>
      <c r="D29" s="87">
        <v>136184</v>
      </c>
      <c r="E29" s="166">
        <f t="shared" si="0"/>
        <v>0.5795063829787234</v>
      </c>
      <c r="F29" s="172">
        <v>1.051427159655042</v>
      </c>
    </row>
    <row r="30" spans="1:6" s="3" customFormat="1" ht="21" customHeight="1">
      <c r="A30" s="36" t="s">
        <v>6</v>
      </c>
      <c r="B30" s="37" t="s">
        <v>52</v>
      </c>
      <c r="C30" s="7"/>
      <c r="D30" s="7"/>
      <c r="E30" s="38"/>
      <c r="F30" s="38"/>
    </row>
    <row r="31" spans="1:6" s="3" customFormat="1" ht="21" customHeight="1">
      <c r="A31" s="36" t="s">
        <v>12</v>
      </c>
      <c r="B31" s="37" t="s">
        <v>72</v>
      </c>
      <c r="C31" s="96">
        <v>1400000</v>
      </c>
      <c r="D31" s="96">
        <v>703111</v>
      </c>
      <c r="E31" s="38">
        <f t="shared" si="0"/>
        <v>0.5022221428571428</v>
      </c>
      <c r="F31" s="171">
        <v>0.8559868225623445</v>
      </c>
    </row>
    <row r="32" spans="1:6" ht="21" customHeight="1">
      <c r="A32" s="39">
        <v>1</v>
      </c>
      <c r="B32" s="40" t="s">
        <v>73</v>
      </c>
      <c r="C32" s="53"/>
      <c r="D32" s="53"/>
      <c r="E32" s="166"/>
      <c r="F32" s="166"/>
    </row>
    <row r="33" spans="1:6" ht="21" customHeight="1">
      <c r="A33" s="39">
        <f>A32+1</f>
        <v>2</v>
      </c>
      <c r="B33" s="40" t="s">
        <v>74</v>
      </c>
      <c r="C33" s="53"/>
      <c r="D33" s="53"/>
      <c r="E33" s="166"/>
      <c r="F33" s="166"/>
    </row>
    <row r="34" spans="1:6" ht="21" customHeight="1">
      <c r="A34" s="39">
        <f>A33+1</f>
        <v>3</v>
      </c>
      <c r="B34" s="40" t="s">
        <v>75</v>
      </c>
      <c r="C34" s="53"/>
      <c r="D34" s="53"/>
      <c r="E34" s="166"/>
      <c r="F34" s="166"/>
    </row>
    <row r="35" spans="1:6" ht="21" customHeight="1">
      <c r="A35" s="39">
        <f>A34+1</f>
        <v>4</v>
      </c>
      <c r="B35" s="40" t="s">
        <v>76</v>
      </c>
      <c r="C35" s="53"/>
      <c r="D35" s="53"/>
      <c r="E35" s="166"/>
      <c r="F35" s="166"/>
    </row>
    <row r="36" spans="1:6" ht="21" customHeight="1">
      <c r="A36" s="39">
        <v>5</v>
      </c>
      <c r="B36" s="40" t="s">
        <v>77</v>
      </c>
      <c r="C36" s="53"/>
      <c r="D36" s="53"/>
      <c r="E36" s="166"/>
      <c r="F36" s="166"/>
    </row>
    <row r="37" spans="1:6" ht="21" customHeight="1">
      <c r="A37" s="39">
        <v>6</v>
      </c>
      <c r="B37" s="40" t="s">
        <v>78</v>
      </c>
      <c r="C37" s="53"/>
      <c r="D37" s="167"/>
      <c r="E37" s="53"/>
      <c r="F37" s="166"/>
    </row>
    <row r="38" spans="1:6" s="3" customFormat="1" ht="21" customHeight="1">
      <c r="A38" s="36" t="s">
        <v>13</v>
      </c>
      <c r="B38" s="37" t="s">
        <v>54</v>
      </c>
      <c r="C38" s="7"/>
      <c r="D38" s="7"/>
      <c r="E38" s="38"/>
      <c r="F38" s="38"/>
    </row>
    <row r="39" spans="1:9" s="3" customFormat="1" ht="39" customHeight="1">
      <c r="A39" s="36" t="s">
        <v>1</v>
      </c>
      <c r="B39" s="165" t="s">
        <v>79</v>
      </c>
      <c r="C39" s="7">
        <v>9224400</v>
      </c>
      <c r="D39" s="104">
        <v>4938155.469227</v>
      </c>
      <c r="E39" s="38">
        <f>D39/C39</f>
        <v>0.5353362244944929</v>
      </c>
      <c r="F39" s="38">
        <f>D39/I39</f>
        <v>1.0461034654903705</v>
      </c>
      <c r="I39" s="3">
        <v>4720523</v>
      </c>
    </row>
    <row r="40" spans="1:6" ht="21" customHeight="1">
      <c r="A40" s="39">
        <v>1</v>
      </c>
      <c r="B40" s="73" t="s">
        <v>80</v>
      </c>
      <c r="C40" s="76"/>
      <c r="D40" s="76"/>
      <c r="E40" s="166"/>
      <c r="F40" s="166"/>
    </row>
    <row r="41" spans="1:6" ht="21" customHeight="1">
      <c r="A41" s="85">
        <v>2</v>
      </c>
      <c r="B41" s="72" t="s">
        <v>81</v>
      </c>
      <c r="C41" s="168"/>
      <c r="D41" s="168"/>
      <c r="E41" s="169"/>
      <c r="F41" s="169"/>
    </row>
  </sheetData>
  <sheetProtection/>
  <mergeCells count="9">
    <mergeCell ref="A4:F4"/>
    <mergeCell ref="D1:F1"/>
    <mergeCell ref="D8:D9"/>
    <mergeCell ref="E8:F8"/>
    <mergeCell ref="A5:F5"/>
    <mergeCell ref="A8:A9"/>
    <mergeCell ref="B8:B9"/>
    <mergeCell ref="C8:C9"/>
    <mergeCell ref="A7:C7"/>
  </mergeCells>
  <printOptions horizontalCentered="1"/>
  <pageMargins left="0.2362204724409449" right="0.2362204724409449" top="0.7086614173228347" bottom="0.2362204724409449" header="0.15748031496062992" footer="0.15748031496062992"/>
  <pageSetup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sheetPr codeName="Sheet3">
    <tabColor rgb="FF00B0F0"/>
  </sheetPr>
  <dimension ref="A1:G41"/>
  <sheetViews>
    <sheetView tabSelected="1" zoomScalePageLayoutView="0" workbookViewId="0" topLeftCell="A4">
      <pane ySplit="6" topLeftCell="A10" activePane="bottomLeft" state="frozen"/>
      <selection pane="topLeft" activeCell="A4" sqref="A4"/>
      <selection pane="bottomLeft" activeCell="B6" sqref="B6"/>
    </sheetView>
  </sheetViews>
  <sheetFormatPr defaultColWidth="10" defaultRowHeight="15"/>
  <cols>
    <col min="1" max="1" width="4.69921875" style="4" customWidth="1"/>
    <col min="2" max="2" width="54" style="4" customWidth="1"/>
    <col min="3" max="3" width="12.09765625" style="4" bestFit="1" customWidth="1"/>
    <col min="4" max="4" width="12.296875" style="4" customWidth="1"/>
    <col min="5" max="5" width="8.69921875" style="19" customWidth="1"/>
    <col min="6" max="6" width="10.8984375" style="19" bestFit="1" customWidth="1"/>
    <col min="7" max="7" width="11.59765625" style="24" hidden="1" customWidth="1"/>
    <col min="8" max="8" width="9.09765625" style="4" customWidth="1"/>
    <col min="9" max="16384" width="10" style="4" customWidth="1"/>
  </cols>
  <sheetData>
    <row r="1" spans="1:7" s="11" customFormat="1" ht="21" customHeight="1">
      <c r="A1" s="15" t="s">
        <v>48</v>
      </c>
      <c r="B1" s="15"/>
      <c r="C1" s="16"/>
      <c r="D1" s="137" t="s">
        <v>33</v>
      </c>
      <c r="E1" s="137"/>
      <c r="F1" s="137"/>
      <c r="G1" s="23"/>
    </row>
    <row r="2" spans="1:7" s="11" customFormat="1" ht="21" customHeight="1">
      <c r="A2" s="15"/>
      <c r="B2" s="15"/>
      <c r="C2" s="16"/>
      <c r="D2" s="21"/>
      <c r="E2" s="21"/>
      <c r="F2" s="21"/>
      <c r="G2" s="23"/>
    </row>
    <row r="3" spans="1:7" s="11" customFormat="1" ht="21" customHeight="1">
      <c r="A3" s="15"/>
      <c r="B3" s="15"/>
      <c r="C3" s="16"/>
      <c r="D3" s="21"/>
      <c r="E3" s="21"/>
      <c r="F3" s="21"/>
      <c r="G3" s="23"/>
    </row>
    <row r="4" spans="1:7" s="11" customFormat="1" ht="21.75" customHeight="1">
      <c r="A4" s="151" t="s">
        <v>96</v>
      </c>
      <c r="B4" s="151"/>
      <c r="C4" s="151"/>
      <c r="D4" s="151"/>
      <c r="E4" s="151"/>
      <c r="F4" s="151"/>
      <c r="G4" s="23"/>
    </row>
    <row r="5" spans="1:7" s="11" customFormat="1" ht="18.75">
      <c r="A5" s="138" t="s">
        <v>97</v>
      </c>
      <c r="B5" s="138"/>
      <c r="C5" s="138"/>
      <c r="D5" s="138"/>
      <c r="E5" s="138"/>
      <c r="F5" s="138"/>
      <c r="G5" s="23"/>
    </row>
    <row r="6" spans="1:7" s="11" customFormat="1" ht="18.75">
      <c r="A6" s="22"/>
      <c r="B6" s="22"/>
      <c r="C6" s="22"/>
      <c r="D6" s="22"/>
      <c r="E6" s="22"/>
      <c r="F6" s="22"/>
      <c r="G6" s="23"/>
    </row>
    <row r="7" spans="1:6" ht="15.75">
      <c r="A7" s="25"/>
      <c r="B7" s="25"/>
      <c r="D7" s="164" t="s">
        <v>20</v>
      </c>
      <c r="E7" s="164"/>
      <c r="F7" s="164"/>
    </row>
    <row r="8" spans="1:7" s="5" customFormat="1" ht="49.5" customHeight="1">
      <c r="A8" s="162" t="s">
        <v>24</v>
      </c>
      <c r="B8" s="161" t="s">
        <v>26</v>
      </c>
      <c r="C8" s="158" t="s">
        <v>92</v>
      </c>
      <c r="D8" s="152" t="s">
        <v>89</v>
      </c>
      <c r="E8" s="154" t="s">
        <v>37</v>
      </c>
      <c r="F8" s="155"/>
      <c r="G8" s="24"/>
    </row>
    <row r="9" spans="1:7" s="5" customFormat="1" ht="49.5" customHeight="1">
      <c r="A9" s="162"/>
      <c r="B9" s="162"/>
      <c r="C9" s="163"/>
      <c r="D9" s="153"/>
      <c r="E9" s="26" t="s">
        <v>27</v>
      </c>
      <c r="F9" s="27" t="s">
        <v>28</v>
      </c>
      <c r="G9" s="24"/>
    </row>
    <row r="10" spans="1:7" s="17" customFormat="1" ht="16.5" customHeight="1">
      <c r="A10" s="33"/>
      <c r="B10" s="95" t="s">
        <v>35</v>
      </c>
      <c r="C10" s="57">
        <f>C11+C31</f>
        <v>11169731</v>
      </c>
      <c r="D10" s="57">
        <f>D11+D31</f>
        <v>5786177.64425</v>
      </c>
      <c r="E10" s="91">
        <f>D10/C10</f>
        <v>0.5180230073803926</v>
      </c>
      <c r="F10" s="91">
        <v>1.14036659839195</v>
      </c>
      <c r="G10" s="59"/>
    </row>
    <row r="11" spans="1:7" ht="19.5" customHeight="1">
      <c r="A11" s="36" t="s">
        <v>0</v>
      </c>
      <c r="B11" s="37" t="s">
        <v>38</v>
      </c>
      <c r="C11" s="98">
        <v>9742949</v>
      </c>
      <c r="D11" s="98">
        <v>4744293.681493</v>
      </c>
      <c r="E11" s="97">
        <f aca="true" t="shared" si="0" ref="E11:E35">D11/C11</f>
        <v>0.48694637337145047</v>
      </c>
      <c r="F11" s="101">
        <v>1.14677657261524</v>
      </c>
      <c r="G11" s="49"/>
    </row>
    <row r="12" spans="1:7" s="3" customFormat="1" ht="19.5" customHeight="1">
      <c r="A12" s="36" t="s">
        <v>5</v>
      </c>
      <c r="B12" s="37" t="s">
        <v>3</v>
      </c>
      <c r="C12" s="98">
        <v>3349426</v>
      </c>
      <c r="D12" s="98">
        <v>2126171.606277</v>
      </c>
      <c r="E12" s="93">
        <f t="shared" si="0"/>
        <v>0.6347868578905759</v>
      </c>
      <c r="F12" s="101">
        <v>1.18719624966537</v>
      </c>
      <c r="G12" s="49"/>
    </row>
    <row r="13" spans="1:7" ht="19.5" customHeight="1">
      <c r="A13" s="39">
        <v>1</v>
      </c>
      <c r="B13" s="40" t="s">
        <v>82</v>
      </c>
      <c r="C13" s="98">
        <v>3116867</v>
      </c>
      <c r="D13" s="98">
        <v>1851112.606277</v>
      </c>
      <c r="E13" s="90">
        <f t="shared" si="0"/>
        <v>0.5939016988139051</v>
      </c>
      <c r="F13" s="101">
        <v>1.1096412697860278</v>
      </c>
      <c r="G13" s="60"/>
    </row>
    <row r="14" spans="1:7" ht="54.75" customHeight="1">
      <c r="A14" s="39">
        <v>2</v>
      </c>
      <c r="B14" s="80" t="s">
        <v>83</v>
      </c>
      <c r="C14" s="99">
        <v>232559</v>
      </c>
      <c r="D14" s="100">
        <v>275059</v>
      </c>
      <c r="E14" s="71">
        <f t="shared" si="0"/>
        <v>1.1827493238275018</v>
      </c>
      <c r="F14" s="103">
        <v>2.241532357317755</v>
      </c>
      <c r="G14" s="60"/>
    </row>
    <row r="15" spans="1:7" ht="19.5" customHeight="1">
      <c r="A15" s="39">
        <v>3</v>
      </c>
      <c r="B15" s="88" t="s">
        <v>25</v>
      </c>
      <c r="C15" s="6"/>
      <c r="D15" s="6"/>
      <c r="E15" s="71"/>
      <c r="F15" s="71"/>
      <c r="G15" s="61"/>
    </row>
    <row r="16" spans="1:7" s="3" customFormat="1" ht="19.5" customHeight="1">
      <c r="A16" s="36" t="s">
        <v>6</v>
      </c>
      <c r="B16" s="37" t="s">
        <v>2</v>
      </c>
      <c r="C16" s="98">
        <v>6198923</v>
      </c>
      <c r="D16" s="98">
        <v>2613349.689849</v>
      </c>
      <c r="E16" s="93">
        <f t="shared" si="0"/>
        <v>0.4215812472342373</v>
      </c>
      <c r="F16" s="101">
        <v>1.12431169030797</v>
      </c>
      <c r="G16" s="49"/>
    </row>
    <row r="17" spans="1:7" ht="19.5" customHeight="1">
      <c r="A17" s="36"/>
      <c r="B17" s="89" t="s">
        <v>18</v>
      </c>
      <c r="C17" s="8"/>
      <c r="D17" s="8"/>
      <c r="E17" s="71"/>
      <c r="F17" s="71"/>
      <c r="G17" s="62"/>
    </row>
    <row r="18" spans="1:7" ht="19.5" customHeight="1">
      <c r="A18" s="39">
        <v>1</v>
      </c>
      <c r="B18" s="89" t="s">
        <v>29</v>
      </c>
      <c r="C18" s="104">
        <v>2480537</v>
      </c>
      <c r="D18" s="104">
        <v>1073997.838486</v>
      </c>
      <c r="E18" s="71">
        <f t="shared" si="0"/>
        <v>0.4329698926022873</v>
      </c>
      <c r="F18" s="105">
        <v>1.13450004404342</v>
      </c>
      <c r="G18" s="63"/>
    </row>
    <row r="19" spans="1:7" ht="19.5" customHeight="1">
      <c r="A19" s="39">
        <f>A18+1</f>
        <v>2</v>
      </c>
      <c r="B19" s="89" t="s">
        <v>19</v>
      </c>
      <c r="C19" s="106">
        <v>43270</v>
      </c>
      <c r="D19" s="107">
        <v>13533.22791</v>
      </c>
      <c r="E19" s="71">
        <f t="shared" si="0"/>
        <v>0.3127623737000231</v>
      </c>
      <c r="F19" s="108">
        <v>1.899516269315925</v>
      </c>
      <c r="G19" s="64"/>
    </row>
    <row r="20" spans="1:7" ht="19.5" customHeight="1">
      <c r="A20" s="39">
        <f aca="true" t="shared" si="1" ref="A20:A27">A19+1</f>
        <v>3</v>
      </c>
      <c r="B20" s="89" t="s">
        <v>84</v>
      </c>
      <c r="C20" s="109">
        <v>507805</v>
      </c>
      <c r="D20" s="111">
        <v>180948.378956</v>
      </c>
      <c r="E20" s="71">
        <f t="shared" si="0"/>
        <v>0.35633437826724823</v>
      </c>
      <c r="F20" s="112">
        <v>1.2263782150206104</v>
      </c>
      <c r="G20" s="64"/>
    </row>
    <row r="21" spans="1:7" ht="19.5" customHeight="1">
      <c r="A21" s="39">
        <f t="shared" si="1"/>
        <v>4</v>
      </c>
      <c r="B21" s="89" t="s">
        <v>39</v>
      </c>
      <c r="C21" s="113">
        <v>111370</v>
      </c>
      <c r="D21" s="114">
        <v>51531.263184999996</v>
      </c>
      <c r="E21" s="71">
        <f t="shared" si="0"/>
        <v>0.46270327004579326</v>
      </c>
      <c r="F21" s="115">
        <v>1.308875024437346</v>
      </c>
      <c r="G21" s="64"/>
    </row>
    <row r="22" spans="1:7" ht="19.5" customHeight="1">
      <c r="A22" s="39">
        <f t="shared" si="1"/>
        <v>5</v>
      </c>
      <c r="B22" s="89" t="s">
        <v>40</v>
      </c>
      <c r="C22" s="116">
        <v>62205</v>
      </c>
      <c r="D22" s="117">
        <v>28109.044192</v>
      </c>
      <c r="E22" s="71">
        <f t="shared" si="0"/>
        <v>0.4518775691986175</v>
      </c>
      <c r="F22" s="118">
        <v>2.836475947927296</v>
      </c>
      <c r="G22" s="64"/>
    </row>
    <row r="23" spans="1:7" ht="19.5" customHeight="1">
      <c r="A23" s="39">
        <f t="shared" si="1"/>
        <v>6</v>
      </c>
      <c r="B23" s="89" t="s">
        <v>41</v>
      </c>
      <c r="C23" s="116">
        <v>35630</v>
      </c>
      <c r="D23" s="117">
        <v>13089.731345</v>
      </c>
      <c r="E23" s="71">
        <f t="shared" si="0"/>
        <v>0.3673794932641033</v>
      </c>
      <c r="F23" s="118">
        <v>0.9006806875467473</v>
      </c>
      <c r="G23" s="64"/>
    </row>
    <row r="24" spans="1:7" ht="19.5" customHeight="1">
      <c r="A24" s="39">
        <f t="shared" si="1"/>
        <v>7</v>
      </c>
      <c r="B24" s="89" t="s">
        <v>42</v>
      </c>
      <c r="C24" s="119">
        <v>132630</v>
      </c>
      <c r="D24" s="120">
        <v>37321.037693</v>
      </c>
      <c r="E24" s="71">
        <f t="shared" si="0"/>
        <v>0.28139212616300985</v>
      </c>
      <c r="F24" s="121">
        <v>1.7769017744778661</v>
      </c>
      <c r="G24" s="64"/>
    </row>
    <row r="25" spans="1:7" ht="19.5" customHeight="1">
      <c r="A25" s="39">
        <f t="shared" si="1"/>
        <v>8</v>
      </c>
      <c r="B25" s="89" t="s">
        <v>43</v>
      </c>
      <c r="C25" s="122">
        <v>865814</v>
      </c>
      <c r="D25" s="123">
        <v>248887.767292</v>
      </c>
      <c r="E25" s="71">
        <f t="shared" si="0"/>
        <v>0.2874610104387316</v>
      </c>
      <c r="F25" s="124">
        <v>1.5712203244135283</v>
      </c>
      <c r="G25" s="64"/>
    </row>
    <row r="26" spans="1:7" ht="19.5" customHeight="1">
      <c r="A26" s="39">
        <f t="shared" si="1"/>
        <v>9</v>
      </c>
      <c r="B26" s="89" t="s">
        <v>44</v>
      </c>
      <c r="C26" s="104">
        <v>1002878</v>
      </c>
      <c r="D26" s="104">
        <v>504004.341136</v>
      </c>
      <c r="E26" s="71">
        <f t="shared" si="0"/>
        <v>0.5025579792716561</v>
      </c>
      <c r="F26" s="105">
        <v>1.1451732328603008</v>
      </c>
      <c r="G26" s="63"/>
    </row>
    <row r="27" spans="1:7" ht="19.5" customHeight="1">
      <c r="A27" s="39">
        <f t="shared" si="1"/>
        <v>10</v>
      </c>
      <c r="B27" s="89" t="s">
        <v>30</v>
      </c>
      <c r="C27" s="125">
        <v>511595</v>
      </c>
      <c r="D27" s="126">
        <v>274046.238899</v>
      </c>
      <c r="E27" s="71">
        <f t="shared" si="0"/>
        <v>0.5356702839140335</v>
      </c>
      <c r="F27" s="127">
        <v>0.7203318888331549</v>
      </c>
      <c r="G27" s="64"/>
    </row>
    <row r="28" spans="1:7" s="3" customFormat="1" ht="19.5" customHeight="1">
      <c r="A28" s="36" t="s">
        <v>12</v>
      </c>
      <c r="B28" s="74" t="s">
        <v>45</v>
      </c>
      <c r="C28" s="7"/>
      <c r="D28" s="128">
        <v>339.59836</v>
      </c>
      <c r="E28" s="71"/>
      <c r="F28" s="101">
        <v>1.08225810662402</v>
      </c>
      <c r="G28" s="65"/>
    </row>
    <row r="29" spans="1:7" s="3" customFormat="1" ht="19.5" customHeight="1">
      <c r="A29" s="36" t="s">
        <v>13</v>
      </c>
      <c r="B29" s="37" t="s">
        <v>22</v>
      </c>
      <c r="C29" s="98">
        <v>1000</v>
      </c>
      <c r="D29" s="7"/>
      <c r="E29" s="93"/>
      <c r="F29" s="71"/>
      <c r="G29" s="62"/>
    </row>
    <row r="30" spans="1:7" s="3" customFormat="1" ht="19.5" customHeight="1">
      <c r="A30" s="36" t="s">
        <v>17</v>
      </c>
      <c r="B30" s="37" t="s">
        <v>21</v>
      </c>
      <c r="C30" s="98">
        <v>193600</v>
      </c>
      <c r="D30" s="130">
        <v>1344.4756</v>
      </c>
      <c r="E30" s="93">
        <f t="shared" si="0"/>
        <v>0.0069446053719008265</v>
      </c>
      <c r="F30" s="101">
        <v>0.0731060362115234</v>
      </c>
      <c r="G30" s="62"/>
    </row>
    <row r="31" spans="1:7" s="3" customFormat="1" ht="30" customHeight="1">
      <c r="A31" s="36" t="s">
        <v>1</v>
      </c>
      <c r="B31" s="81" t="s">
        <v>85</v>
      </c>
      <c r="C31" s="110">
        <v>1426782</v>
      </c>
      <c r="D31" s="110">
        <v>1041883.962757</v>
      </c>
      <c r="E31" s="93">
        <f t="shared" si="0"/>
        <v>0.7302334643673666</v>
      </c>
      <c r="F31" s="131">
        <v>1.11206189282703</v>
      </c>
      <c r="G31" s="50"/>
    </row>
    <row r="32" spans="1:7" s="3" customFormat="1" ht="19.5" customHeight="1">
      <c r="A32" s="36" t="s">
        <v>5</v>
      </c>
      <c r="B32" s="37" t="s">
        <v>47</v>
      </c>
      <c r="C32" s="98">
        <v>207288</v>
      </c>
      <c r="D32" s="98">
        <v>82932.27743699998</v>
      </c>
      <c r="E32" s="93">
        <f t="shared" si="0"/>
        <v>0.4000823850729419</v>
      </c>
      <c r="F32" s="131">
        <v>159.15992092274058</v>
      </c>
      <c r="G32" s="49"/>
    </row>
    <row r="33" spans="1:7" s="18" customFormat="1" ht="19.5" customHeight="1">
      <c r="A33" s="36" t="s">
        <v>6</v>
      </c>
      <c r="B33" s="37" t="s">
        <v>49</v>
      </c>
      <c r="C33" s="98">
        <v>1219494</v>
      </c>
      <c r="D33" s="98">
        <v>958951.68532</v>
      </c>
      <c r="E33" s="93">
        <f t="shared" si="0"/>
        <v>0.786352114335946</v>
      </c>
      <c r="F33" s="101">
        <v>1.0241131361308808</v>
      </c>
      <c r="G33" s="49"/>
    </row>
    <row r="34" spans="1:7" ht="25.5" customHeight="1">
      <c r="A34" s="39">
        <v>1</v>
      </c>
      <c r="B34" s="40" t="s">
        <v>86</v>
      </c>
      <c r="C34" s="134">
        <v>1139937</v>
      </c>
      <c r="D34" s="134">
        <v>927976.66066</v>
      </c>
      <c r="E34" s="71">
        <f t="shared" si="0"/>
        <v>0.8140596021183627</v>
      </c>
      <c r="F34" s="133">
        <v>1.0134811527924845</v>
      </c>
      <c r="G34" s="66"/>
    </row>
    <row r="35" spans="1:7" ht="19.5" customHeight="1">
      <c r="A35" s="85">
        <v>2</v>
      </c>
      <c r="B35" s="92" t="s">
        <v>87</v>
      </c>
      <c r="C35" s="132">
        <v>79557</v>
      </c>
      <c r="D35" s="132">
        <v>30975.02466</v>
      </c>
      <c r="E35" s="86">
        <f t="shared" si="0"/>
        <v>0.38934379953995246</v>
      </c>
      <c r="F35" s="94">
        <v>1.4934973187191418</v>
      </c>
      <c r="G35" s="67"/>
    </row>
    <row r="36" spans="1:6" ht="19.5" customHeight="1">
      <c r="A36" s="10"/>
      <c r="B36" s="10"/>
      <c r="C36" s="11"/>
      <c r="D36" s="11"/>
      <c r="E36" s="16"/>
      <c r="F36" s="16"/>
    </row>
    <row r="37" spans="1:4" ht="18.75" customHeight="1">
      <c r="A37" s="10"/>
      <c r="B37" s="10"/>
      <c r="C37" s="11"/>
      <c r="D37" s="11"/>
    </row>
    <row r="38" spans="1:4" ht="18.75">
      <c r="A38" s="11"/>
      <c r="B38" s="11"/>
      <c r="C38" s="11"/>
      <c r="D38" s="11"/>
    </row>
    <row r="39" spans="1:4" ht="18.75">
      <c r="A39" s="11"/>
      <c r="B39" s="11"/>
      <c r="C39" s="11"/>
      <c r="D39" s="11"/>
    </row>
    <row r="40" spans="1:4" ht="18.75">
      <c r="A40" s="11"/>
      <c r="B40" s="11"/>
      <c r="C40" s="11"/>
      <c r="D40" s="11"/>
    </row>
    <row r="41" spans="1:4" ht="18.75">
      <c r="A41" s="11"/>
      <c r="B41" s="11"/>
      <c r="C41" s="11"/>
      <c r="D41" s="11"/>
    </row>
  </sheetData>
  <sheetProtection/>
  <mergeCells count="9">
    <mergeCell ref="D1:F1"/>
    <mergeCell ref="B8:B9"/>
    <mergeCell ref="C8:C9"/>
    <mergeCell ref="D8:D9"/>
    <mergeCell ref="A5:F5"/>
    <mergeCell ref="A4:F4"/>
    <mergeCell ref="D7:F7"/>
    <mergeCell ref="E8:F8"/>
    <mergeCell ref="A8:A9"/>
  </mergeCells>
  <printOptions horizontalCentered="1"/>
  <pageMargins left="0.25" right="0.25" top="0.5" bottom="0.25" header="0.15748031496063" footer="0.15748031496063"/>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Finance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Dinh Xuan Ha</dc:creator>
  <cp:keywords/>
  <dc:description/>
  <cp:lastModifiedBy>Phan Ngọc Xuân Phương</cp:lastModifiedBy>
  <cp:lastPrinted>2023-07-04T08:10:29Z</cp:lastPrinted>
  <dcterms:created xsi:type="dcterms:W3CDTF">2002-06-06T06:34:24Z</dcterms:created>
  <dcterms:modified xsi:type="dcterms:W3CDTF">2023-07-04T10:14:06Z</dcterms:modified>
  <cp:category/>
  <cp:version/>
  <cp:contentType/>
  <cp:contentStatus/>
</cp:coreProperties>
</file>